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Usuarios\mkyle\Downloads\adjuntorex_depotselecciones136yanexosdecastro\"/>
    </mc:Choice>
  </mc:AlternateContent>
  <xr:revisionPtr revIDLastSave="0" documentId="13_ncr:1_{4E7A9579-6990-4BF5-9865-FCB78D0F6A33}" xr6:coauthVersionLast="36" xr6:coauthVersionMax="36" xr10:uidLastSave="{00000000-0000-0000-0000-000000000000}"/>
  <bookViews>
    <workbookView xWindow="0" yWindow="0" windowWidth="21570" windowHeight="7380" tabRatio="989" xr2:uid="{00000000-000D-0000-FFFF-FFFF00000000}"/>
  </bookViews>
  <sheets>
    <sheet name="TAPA" sheetId="67" r:id="rId1"/>
    <sheet name="Servicios" sheetId="30" r:id="rId2"/>
    <sheet name="2-I" sheetId="72" r:id="rId3"/>
    <sheet name="2-R" sheetId="73" r:id="rId4"/>
    <sheet name="3-I" sheetId="74" r:id="rId5"/>
    <sheet name="3-R" sheetId="75" r:id="rId6"/>
    <sheet name="4-I" sheetId="76" r:id="rId7"/>
    <sheet name="4-R" sheetId="77" r:id="rId8"/>
  </sheets>
  <definedNames>
    <definedName name="_xlnm.Print_Area" localSheetId="2">'2-I'!$B$2:$I$39</definedName>
    <definedName name="_xlnm.Print_Area" localSheetId="3">'2-R'!$B$2:$I$39</definedName>
    <definedName name="_xlnm.Print_Area" localSheetId="4">'3-I'!$B$2:$I$39</definedName>
    <definedName name="_xlnm.Print_Area" localSheetId="5">'3-R'!$B$2:$I$39</definedName>
    <definedName name="_xlnm.Print_Area" localSheetId="6">'4-I'!$B$2:$I$41</definedName>
    <definedName name="_xlnm.Print_Area" localSheetId="7">'4-R'!$B$2:$I$40</definedName>
    <definedName name="_xlnm.Print_Area" localSheetId="1">Servicios!$B$2:$J$15</definedName>
    <definedName name="_xlnm.Print_Area" localSheetId="0">TAPA!$A$1:$K$20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77" l="1"/>
  <c r="H21" i="76"/>
  <c r="H20" i="76"/>
  <c r="D19" i="73" l="1"/>
  <c r="F7" i="72" l="1"/>
  <c r="F7" i="73" s="1"/>
  <c r="F7" i="74" s="1"/>
  <c r="F7" i="75" s="1"/>
  <c r="F7" i="76" s="1"/>
  <c r="F7" i="77" s="1"/>
  <c r="H36" i="77"/>
  <c r="F36" i="77"/>
  <c r="H35" i="77"/>
  <c r="F35" i="77"/>
  <c r="P37" i="77"/>
  <c r="N37" i="77"/>
  <c r="L37" i="77"/>
  <c r="I37" i="77"/>
  <c r="G37" i="77"/>
  <c r="E37" i="77"/>
  <c r="B2" i="77"/>
  <c r="P37" i="76"/>
  <c r="N37" i="76"/>
  <c r="L37" i="76"/>
  <c r="I37" i="76"/>
  <c r="G37" i="76"/>
  <c r="E37" i="76"/>
  <c r="H36" i="76"/>
  <c r="F36" i="76"/>
  <c r="H35" i="76"/>
  <c r="B2" i="76"/>
  <c r="P37" i="75"/>
  <c r="N37" i="75"/>
  <c r="L37" i="75"/>
  <c r="I37" i="75"/>
  <c r="G37" i="75"/>
  <c r="E37" i="75"/>
  <c r="B2" i="75"/>
  <c r="P37" i="74"/>
  <c r="N37" i="74"/>
  <c r="L37" i="74"/>
  <c r="I37" i="74"/>
  <c r="G37" i="74"/>
  <c r="E37" i="74"/>
  <c r="B2" i="74"/>
  <c r="P37" i="73"/>
  <c r="N37" i="73"/>
  <c r="L37" i="73"/>
  <c r="I37" i="73"/>
  <c r="G37" i="73"/>
  <c r="E37" i="73"/>
  <c r="H36" i="73"/>
  <c r="F36" i="73"/>
  <c r="D36" i="73"/>
  <c r="H35" i="73"/>
  <c r="F35" i="73"/>
  <c r="H34" i="73"/>
  <c r="F34" i="73"/>
  <c r="F18" i="73"/>
  <c r="H17" i="73"/>
  <c r="F17" i="73"/>
  <c r="H16" i="73"/>
  <c r="F16" i="73"/>
  <c r="H15" i="73"/>
  <c r="F15" i="73"/>
  <c r="H14" i="73"/>
  <c r="F14" i="73"/>
  <c r="H13" i="73"/>
  <c r="F13" i="73"/>
  <c r="B2" i="73"/>
  <c r="I37" i="72"/>
  <c r="G37" i="72"/>
  <c r="E37" i="72"/>
  <c r="H36" i="72"/>
  <c r="F36" i="72"/>
  <c r="H35" i="72"/>
  <c r="H34" i="72"/>
  <c r="H17" i="72"/>
  <c r="F17" i="72"/>
  <c r="H16" i="72"/>
  <c r="F16" i="72"/>
  <c r="H15" i="72"/>
  <c r="F15" i="72"/>
  <c r="H14" i="72"/>
  <c r="F14" i="72"/>
  <c r="H13" i="72"/>
  <c r="F13" i="72"/>
  <c r="B2" i="72"/>
  <c r="B4" i="67" l="1"/>
</calcChain>
</file>

<file path=xl/sharedStrings.xml><?xml version="1.0" encoding="utf-8"?>
<sst xmlns="http://schemas.openxmlformats.org/spreadsheetml/2006/main" count="786" uniqueCount="83">
  <si>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</si>
  <si>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</si>
  <si>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</si>
  <si>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</si>
  <si>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</si>
  <si>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</si>
  <si>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</si>
  <si>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</si>
  <si>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</si>
  <si>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</si>
  <si>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</si>
  <si>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</si>
  <si>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</si>
  <si>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</si>
  <si>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</si>
  <si>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</si>
  <si>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</si>
  <si>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</si>
  <si>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</si>
  <si>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</si>
  <si>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</si>
  <si>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</si>
  <si>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</si>
  <si>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</si>
  <si>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</si>
  <si>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</si>
  <si>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</si>
  <si>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</si>
  <si>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</si>
  <si>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</si>
  <si>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</si>
  <si>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</si>
  <si>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</si>
  <si>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</si>
  <si>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</si>
  <si>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</si>
  <si>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</si>
  <si>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</si>
  <si>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</si>
  <si>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</si>
  <si>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</si>
  <si>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</si>
  <si>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</si>
  <si>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</si>
  <si>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</si>
  <si>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</si>
  <si>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</si>
  <si>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</si>
  <si>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</si>
  <si>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</si>
  <si>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</si>
  <si>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</si>
  <si>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</si>
  <si>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</si>
  <si>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</si>
  <si>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</si>
  <si>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</si>
  <si>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</si>
  <si>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</si>
  <si>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</si>
  <si>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</si>
  <si>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</si>
  <si>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</si>
  <si>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</si>
  <si>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</si>
  <si>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X</t>
  </si>
  <si>
    <t>baja</t>
  </si>
  <si>
    <t>alta</t>
  </si>
  <si>
    <t>media</t>
  </si>
  <si>
    <t>L2</t>
  </si>
  <si>
    <t>Julio Orlando López Hernández</t>
  </si>
  <si>
    <t>C. Henríquez</t>
  </si>
  <si>
    <t>Nercón</t>
  </si>
  <si>
    <t>S. Allende</t>
  </si>
  <si>
    <t>Centro</t>
  </si>
  <si>
    <t>G. Riveros</t>
  </si>
  <si>
    <t>Llau Llao</t>
  </si>
  <si>
    <t/>
  </si>
  <si>
    <t>9.444.688-0</t>
  </si>
  <si>
    <t>Patricio Riquelme Suazo</t>
  </si>
  <si>
    <t>Mitchell Langley</t>
  </si>
  <si>
    <t>CASTRO L2</t>
  </si>
  <si>
    <t>Elecciones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</si>
</sst>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4D79B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305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tchell Langley" id="{09F7710F-FC0C-2548-B130-2020BB352607}" userId="S::mklangley@uc.cl::790a6dda-457f-419c-9857-091a984e8abc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1" dT="2021-05-06T15:18:38.82" personId="{09F7710F-FC0C-2548-B130-2020BB352607}" id="{14B83357-4F6C-A744-A6E1-DB8E5ABCEE71}">
    <text>Como propuesta alternativa se podría usar el servicio 3 para reforzar el horario peak de votación (entre las 10 y las 15 horas aprox).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M21"/>
  <sheetViews>
    <sheetView tabSelected="1" zoomScale="90" zoomScaleNormal="90" workbookViewId="0">
      <selection activeCell="F11" sqref="F11"/>
    </sheetView>
  </sheetViews>
  <sheetFormatPr baseColWidth="10" defaultColWidth="11.42578125" defaultRowHeight="15" x14ac:dyDescent="0.25"/>
  <cols>
    <col min="1" max="1" width="3.28515625" style="23" customWidth="1"/>
    <col min="2" max="2" width="22" style="23" customWidth="1"/>
    <col min="3" max="3" width="20.85546875" style="24" customWidth="1"/>
    <col min="4" max="5" width="16.28515625" style="24" customWidth="1"/>
    <col min="6" max="6" width="13.28515625" style="24" customWidth="1"/>
    <col min="7" max="7" width="20" style="24" customWidth="1"/>
    <col min="8" max="8" width="9.28515625" style="23" customWidth="1"/>
    <col min="9" max="10" width="14.7109375" style="23" customWidth="1"/>
    <col min="11" max="11" width="2.85546875" style="23" customWidth="1"/>
    <col min="12" max="16384" width="11.42578125" style="23"/>
  </cols>
  <sheetData>
    <row r="1" spans="2:13" ht="15" customHeight="1" x14ac:dyDescent="0.25">
      <c r="M1" s="25"/>
    </row>
    <row r="2" spans="2:13" ht="15" customHeight="1" x14ac:dyDescent="0.35">
      <c r="C2" s="23"/>
      <c r="D2" s="22"/>
      <c r="E2" s="23"/>
      <c r="F2" s="23"/>
      <c r="G2" s="23"/>
    </row>
    <row r="3" spans="2:13" ht="15" customHeight="1" x14ac:dyDescent="0.25">
      <c r="C3" s="23"/>
      <c r="D3" s="23"/>
      <c r="E3" s="23"/>
      <c r="F3" s="23"/>
      <c r="G3" s="23"/>
    </row>
    <row r="4" spans="2:13" ht="53.25" customHeight="1" x14ac:dyDescent="0.25">
      <c r="B4" s="49" t="str">
        <f>+D10&amp;"_"&amp;D11&amp;"_"&amp;D12&amp;"_"&amp;D13&amp;"_"&amp;I8&amp;"_"&amp;YEAR(D16)&amp;"_A1_"&amp;I9</f>
        <v>POT_X_CASTRO L2_L2_Elecciones_2021_A1_11</v>
      </c>
      <c r="C4" s="49"/>
      <c r="D4" s="49"/>
      <c r="E4" s="49"/>
      <c r="F4" s="49"/>
      <c r="G4" s="49"/>
      <c r="H4" s="49"/>
      <c r="I4" s="49"/>
      <c r="J4" s="49"/>
      <c r="M4" s="26"/>
    </row>
    <row r="5" spans="2:13" s="12" customFormat="1" x14ac:dyDescent="0.25">
      <c r="B5" s="23"/>
      <c r="C5" s="23"/>
      <c r="D5" s="23"/>
      <c r="E5" s="23"/>
      <c r="F5" s="23"/>
      <c r="G5" s="23"/>
      <c r="H5" s="23"/>
      <c r="I5" s="23"/>
      <c r="J5" s="23"/>
    </row>
    <row r="6" spans="2:13" s="12" customFormat="1" x14ac:dyDescent="0.25">
      <c r="B6" s="23"/>
      <c r="C6" s="23"/>
      <c r="D6" s="23"/>
      <c r="E6" s="23"/>
      <c r="F6" s="23"/>
      <c r="G6" s="23"/>
      <c r="H6" s="23"/>
      <c r="I6" s="23"/>
      <c r="J6" s="23"/>
    </row>
    <row r="7" spans="2:13" s="12" customFormat="1" x14ac:dyDescent="0.25">
      <c r="B7" s="23"/>
      <c r="C7" s="23"/>
      <c r="D7" s="23"/>
      <c r="E7" s="23"/>
      <c r="F7" s="23"/>
      <c r="G7" s="23"/>
      <c r="H7" s="23"/>
      <c r="I7" s="23"/>
      <c r="J7" s="23"/>
    </row>
    <row r="8" spans="2:13" x14ac:dyDescent="0.25">
      <c r="B8" s="44" t="s">
        <v>55</v>
      </c>
      <c r="C8" s="44"/>
      <c r="D8" s="50" t="s">
        <v>56</v>
      </c>
      <c r="E8" s="51"/>
      <c r="F8" s="23"/>
      <c r="G8" s="42" t="s">
        <v>41</v>
      </c>
      <c r="H8" s="42"/>
      <c r="I8" s="47" t="s">
        <v>82</v>
      </c>
      <c r="J8" s="47"/>
    </row>
    <row r="9" spans="2:13" x14ac:dyDescent="0.25">
      <c r="B9" s="44" t="s">
        <v>52</v>
      </c>
      <c r="C9" s="44"/>
      <c r="D9" s="46" t="s">
        <v>64</v>
      </c>
      <c r="E9" s="46"/>
      <c r="F9" s="23"/>
      <c r="G9" s="42" t="s">
        <v>61</v>
      </c>
      <c r="H9" s="42"/>
      <c r="I9" s="47">
        <v>11</v>
      </c>
      <c r="J9" s="47"/>
    </row>
    <row r="10" spans="2:13" x14ac:dyDescent="0.25">
      <c r="B10" s="42" t="s">
        <v>53</v>
      </c>
      <c r="C10" s="42"/>
      <c r="D10" s="47" t="s">
        <v>63</v>
      </c>
      <c r="E10" s="47"/>
      <c r="F10" s="23"/>
    </row>
    <row r="11" spans="2:13" x14ac:dyDescent="0.25">
      <c r="B11" s="42" t="s">
        <v>42</v>
      </c>
      <c r="C11" s="42"/>
      <c r="D11" s="47" t="s">
        <v>65</v>
      </c>
      <c r="E11" s="47"/>
      <c r="F11" s="23"/>
    </row>
    <row r="12" spans="2:13" x14ac:dyDescent="0.25">
      <c r="B12" s="42" t="s">
        <v>54</v>
      </c>
      <c r="C12" s="42"/>
      <c r="D12" s="47" t="s">
        <v>81</v>
      </c>
      <c r="E12" s="47"/>
      <c r="F12" s="23"/>
    </row>
    <row r="13" spans="2:13" x14ac:dyDescent="0.25">
      <c r="B13" s="42" t="s">
        <v>43</v>
      </c>
      <c r="C13" s="42"/>
      <c r="D13" s="47" t="s">
        <v>69</v>
      </c>
      <c r="E13" s="47"/>
    </row>
    <row r="14" spans="2:13" x14ac:dyDescent="0.25">
      <c r="B14" s="44" t="s">
        <v>62</v>
      </c>
      <c r="C14" s="44"/>
      <c r="D14" s="48" t="s">
        <v>51</v>
      </c>
      <c r="E14" s="48"/>
      <c r="G14" s="23"/>
    </row>
    <row r="15" spans="2:13" x14ac:dyDescent="0.25">
      <c r="B15" s="27"/>
      <c r="C15" s="27"/>
      <c r="G15" s="23"/>
    </row>
    <row r="16" spans="2:13" x14ac:dyDescent="0.25">
      <c r="B16" s="42" t="s">
        <v>44</v>
      </c>
      <c r="C16" s="42"/>
      <c r="D16" s="45">
        <v>44360</v>
      </c>
      <c r="E16" s="45"/>
      <c r="G16" s="28" t="s">
        <v>48</v>
      </c>
      <c r="H16" s="43" t="s">
        <v>79</v>
      </c>
      <c r="I16" s="43"/>
      <c r="J16" s="43"/>
    </row>
    <row r="17" spans="2:10" x14ac:dyDescent="0.25">
      <c r="B17" s="42" t="s">
        <v>45</v>
      </c>
      <c r="C17" s="42"/>
      <c r="D17" s="45">
        <v>44360</v>
      </c>
      <c r="E17" s="45"/>
      <c r="G17" s="28" t="s">
        <v>49</v>
      </c>
      <c r="H17" s="43" t="s">
        <v>80</v>
      </c>
      <c r="I17" s="43"/>
      <c r="J17" s="43"/>
    </row>
    <row r="19" spans="2:10" x14ac:dyDescent="0.25">
      <c r="B19" s="44" t="s">
        <v>50</v>
      </c>
      <c r="C19" s="44"/>
      <c r="D19" s="46">
        <v>800</v>
      </c>
      <c r="E19" s="46"/>
    </row>
    <row r="21" spans="2:10" x14ac:dyDescent="0.25">
      <c r="F21" s="13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10:E10 H16:H17">
    <cfRule type="expression" dxfId="304" priority="10">
      <formula>D10=""</formula>
    </cfRule>
  </conditionalFormatting>
  <conditionalFormatting sqref="D11:E11">
    <cfRule type="expression" dxfId="303" priority="9">
      <formula>D11=""</formula>
    </cfRule>
  </conditionalFormatting>
  <conditionalFormatting sqref="D12:E12">
    <cfRule type="expression" dxfId="302" priority="8">
      <formula>D12=""</formula>
    </cfRule>
  </conditionalFormatting>
  <conditionalFormatting sqref="D13:E13">
    <cfRule type="expression" dxfId="301" priority="7">
      <formula>D13=""</formula>
    </cfRule>
  </conditionalFormatting>
  <conditionalFormatting sqref="I8:J8">
    <cfRule type="expression" dxfId="300" priority="6">
      <formula>I8=""</formula>
    </cfRule>
  </conditionalFormatting>
  <conditionalFormatting sqref="I9:J9">
    <cfRule type="expression" dxfId="299" priority="5">
      <formula>I9=""</formula>
    </cfRule>
  </conditionalFormatting>
  <conditionalFormatting sqref="D16">
    <cfRule type="expression" dxfId="298" priority="4">
      <formula>D16=""</formula>
    </cfRule>
  </conditionalFormatting>
  <conditionalFormatting sqref="D17">
    <cfRule type="expression" dxfId="297" priority="3">
      <formula>D17=""</formula>
    </cfRule>
  </conditionalFormatting>
  <conditionalFormatting sqref="D9:E9">
    <cfRule type="expression" dxfId="296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20"/>
  <sheetViews>
    <sheetView zoomScale="90" zoomScaleNormal="90" workbookViewId="0">
      <selection activeCell="J13" sqref="J13"/>
    </sheetView>
  </sheetViews>
  <sheetFormatPr baseColWidth="10" defaultColWidth="11.42578125" defaultRowHeight="16.5" x14ac:dyDescent="0.3"/>
  <cols>
    <col min="1" max="1" width="3.28515625" customWidth="1"/>
    <col min="2" max="2" width="18.28515625" style="8" customWidth="1"/>
    <col min="3" max="3" width="19.42578125" style="8" customWidth="1"/>
    <col min="4" max="4" width="15.28515625" style="11" customWidth="1"/>
    <col min="5" max="7" width="15.28515625" style="8" customWidth="1"/>
    <col min="8" max="8" width="18.7109375" style="8" customWidth="1"/>
    <col min="9" max="9" width="16.140625" style="8" bestFit="1" customWidth="1"/>
    <col min="10" max="10" width="16" style="7" customWidth="1"/>
    <col min="11" max="11" width="8.85546875" style="7" customWidth="1"/>
    <col min="12" max="16384" width="11.42578125" style="7"/>
  </cols>
  <sheetData>
    <row r="1" spans="1:10" x14ac:dyDescent="0.3">
      <c r="B1" s="7"/>
      <c r="D1" s="8"/>
      <c r="H1" s="7"/>
      <c r="I1" s="7"/>
    </row>
    <row r="2" spans="1:10" ht="21" x14ac:dyDescent="0.35">
      <c r="B2" s="60" t="s">
        <v>60</v>
      </c>
      <c r="C2" s="60"/>
      <c r="D2" s="60"/>
      <c r="E2" s="60"/>
      <c r="F2" s="60"/>
      <c r="G2" s="60"/>
      <c r="H2" s="60"/>
      <c r="I2" s="60"/>
      <c r="J2" s="60"/>
    </row>
    <row r="3" spans="1:10" customFormat="1" ht="15" x14ac:dyDescent="0.25"/>
    <row r="4" spans="1:10" ht="18" x14ac:dyDescent="0.35">
      <c r="B4" s="9" t="s">
        <v>58</v>
      </c>
      <c r="D4" s="8"/>
      <c r="G4" s="7"/>
      <c r="H4" s="7"/>
      <c r="I4" s="7"/>
    </row>
    <row r="5" spans="1:10" ht="6.75" customHeight="1" x14ac:dyDescent="0.3">
      <c r="B5" s="7"/>
      <c r="D5" s="8"/>
      <c r="H5" s="7"/>
      <c r="I5" s="7"/>
    </row>
    <row r="6" spans="1:10" s="17" customFormat="1" ht="24" customHeight="1" x14ac:dyDescent="0.25">
      <c r="A6" s="16"/>
      <c r="B6" s="55" t="s">
        <v>46</v>
      </c>
      <c r="C6" s="56"/>
      <c r="D6" s="57" t="s">
        <v>70</v>
      </c>
      <c r="E6" s="58"/>
      <c r="F6" s="58"/>
      <c r="G6" s="59"/>
      <c r="I6" s="18" t="s">
        <v>47</v>
      </c>
      <c r="J6" s="19" t="s">
        <v>78</v>
      </c>
    </row>
    <row r="7" spans="1:10" customFormat="1" ht="15" x14ac:dyDescent="0.25"/>
    <row r="8" spans="1:10" x14ac:dyDescent="0.3">
      <c r="B8" s="7"/>
      <c r="D8" s="8"/>
      <c r="H8" s="7"/>
      <c r="I8" s="7"/>
    </row>
    <row r="9" spans="1:10" ht="18" x14ac:dyDescent="0.35">
      <c r="B9" s="9" t="s">
        <v>59</v>
      </c>
      <c r="D9" s="8"/>
      <c r="H9" s="7"/>
      <c r="I9" s="7"/>
    </row>
    <row r="10" spans="1:10" ht="13.7" customHeight="1" x14ac:dyDescent="0.3">
      <c r="B10" s="7"/>
      <c r="D10" s="8"/>
      <c r="H10" s="7"/>
      <c r="I10" s="7"/>
    </row>
    <row r="11" spans="1:10" ht="30.75" customHeight="1" x14ac:dyDescent="0.3">
      <c r="B11" s="10" t="s">
        <v>1</v>
      </c>
      <c r="C11" s="10" t="s">
        <v>2</v>
      </c>
      <c r="D11" s="54" t="s">
        <v>3</v>
      </c>
      <c r="E11" s="54"/>
      <c r="F11" s="54" t="s">
        <v>4</v>
      </c>
      <c r="G11" s="54"/>
      <c r="H11" s="21" t="s">
        <v>57</v>
      </c>
      <c r="I11" s="7"/>
    </row>
    <row r="12" spans="1:10" x14ac:dyDescent="0.3">
      <c r="B12" s="15">
        <v>2</v>
      </c>
      <c r="C12" s="15" t="s">
        <v>40</v>
      </c>
      <c r="D12" s="52" t="s">
        <v>71</v>
      </c>
      <c r="E12" s="53"/>
      <c r="F12" s="52" t="s">
        <v>72</v>
      </c>
      <c r="G12" s="53"/>
      <c r="H12" s="20"/>
      <c r="I12" s="7"/>
    </row>
    <row r="13" spans="1:10" x14ac:dyDescent="0.3">
      <c r="B13" s="15">
        <v>2</v>
      </c>
      <c r="C13" s="15" t="s">
        <v>39</v>
      </c>
      <c r="D13" s="52" t="s">
        <v>72</v>
      </c>
      <c r="E13" s="53"/>
      <c r="F13" s="52" t="s">
        <v>71</v>
      </c>
      <c r="G13" s="53"/>
      <c r="H13" s="20"/>
      <c r="I13" s="7"/>
    </row>
    <row r="14" spans="1:10" x14ac:dyDescent="0.3">
      <c r="B14" s="15">
        <v>3</v>
      </c>
      <c r="C14" s="15" t="s">
        <v>40</v>
      </c>
      <c r="D14" s="52" t="s">
        <v>73</v>
      </c>
      <c r="E14" s="53"/>
      <c r="F14" s="52" t="s">
        <v>74</v>
      </c>
      <c r="G14" s="53"/>
      <c r="H14" s="20"/>
      <c r="I14" s="7"/>
    </row>
    <row r="15" spans="1:10" x14ac:dyDescent="0.3">
      <c r="B15" s="15">
        <v>3</v>
      </c>
      <c r="C15" s="15" t="s">
        <v>39</v>
      </c>
      <c r="D15" s="52" t="s">
        <v>74</v>
      </c>
      <c r="E15" s="53"/>
      <c r="F15" s="52" t="s">
        <v>73</v>
      </c>
      <c r="G15" s="53"/>
      <c r="H15" s="20"/>
      <c r="I15" s="7"/>
    </row>
    <row r="16" spans="1:10" x14ac:dyDescent="0.3">
      <c r="B16" s="15">
        <v>4</v>
      </c>
      <c r="C16" s="15" t="s">
        <v>40</v>
      </c>
      <c r="D16" s="52" t="s">
        <v>75</v>
      </c>
      <c r="E16" s="53"/>
      <c r="F16" s="52" t="s">
        <v>76</v>
      </c>
      <c r="G16" s="53"/>
      <c r="H16" s="20"/>
      <c r="J16" s="14"/>
    </row>
    <row r="17" spans="2:10" x14ac:dyDescent="0.3">
      <c r="B17" s="15">
        <v>4</v>
      </c>
      <c r="C17" s="15" t="s">
        <v>39</v>
      </c>
      <c r="D17" s="52" t="s">
        <v>76</v>
      </c>
      <c r="E17" s="53"/>
      <c r="F17" s="52" t="s">
        <v>75</v>
      </c>
      <c r="G17" s="53"/>
      <c r="H17" s="20"/>
      <c r="J17" s="14"/>
    </row>
    <row r="18" spans="2:10" x14ac:dyDescent="0.3">
      <c r="J18" s="14"/>
    </row>
    <row r="19" spans="2:10" x14ac:dyDescent="0.3">
      <c r="J19" s="14"/>
    </row>
    <row r="20" spans="2:10" x14ac:dyDescent="0.3">
      <c r="J20" s="14"/>
    </row>
  </sheetData>
  <mergeCells count="17">
    <mergeCell ref="D14:E14"/>
    <mergeCell ref="F14:G14"/>
    <mergeCell ref="D12:E12"/>
    <mergeCell ref="F12:G12"/>
    <mergeCell ref="D13:E13"/>
    <mergeCell ref="F13:G13"/>
    <mergeCell ref="D11:E11"/>
    <mergeCell ref="F11:G11"/>
    <mergeCell ref="B6:C6"/>
    <mergeCell ref="D6:G6"/>
    <mergeCell ref="B2:J2"/>
    <mergeCell ref="D15:E15"/>
    <mergeCell ref="F15:G15"/>
    <mergeCell ref="D16:E16"/>
    <mergeCell ref="F16:G16"/>
    <mergeCell ref="D17:E17"/>
    <mergeCell ref="F17:G17"/>
  </mergeCells>
  <conditionalFormatting sqref="J6">
    <cfRule type="expression" dxfId="295" priority="195">
      <formula>J6=""</formula>
    </cfRule>
  </conditionalFormatting>
  <conditionalFormatting sqref="D6:G6">
    <cfRule type="expression" dxfId="294" priority="192">
      <formula>D6=""</formula>
    </cfRule>
  </conditionalFormatting>
  <conditionalFormatting sqref="B12:C12">
    <cfRule type="expression" dxfId="293" priority="18">
      <formula>B12=""</formula>
    </cfRule>
  </conditionalFormatting>
  <conditionalFormatting sqref="B13:C13">
    <cfRule type="expression" dxfId="292" priority="17">
      <formula>B13=""</formula>
    </cfRule>
  </conditionalFormatting>
  <conditionalFormatting sqref="B14:C14">
    <cfRule type="expression" dxfId="291" priority="16">
      <formula>B14=""</formula>
    </cfRule>
  </conditionalFormatting>
  <conditionalFormatting sqref="B15:C15">
    <cfRule type="expression" dxfId="290" priority="15">
      <formula>B15=""</formula>
    </cfRule>
  </conditionalFormatting>
  <conditionalFormatting sqref="B16:C16">
    <cfRule type="expression" dxfId="289" priority="14">
      <formula>B16=""</formula>
    </cfRule>
  </conditionalFormatting>
  <conditionalFormatting sqref="B17:C17">
    <cfRule type="expression" dxfId="288" priority="13">
      <formula>B17=""</formula>
    </cfRule>
  </conditionalFormatting>
  <conditionalFormatting sqref="D12">
    <cfRule type="expression" dxfId="287" priority="12">
      <formula>D12=""</formula>
    </cfRule>
  </conditionalFormatting>
  <conditionalFormatting sqref="F12">
    <cfRule type="expression" dxfId="286" priority="11">
      <formula>F12=""</formula>
    </cfRule>
  </conditionalFormatting>
  <conditionalFormatting sqref="D13">
    <cfRule type="expression" dxfId="285" priority="10">
      <formula>D13=""</formula>
    </cfRule>
  </conditionalFormatting>
  <conditionalFormatting sqref="F13">
    <cfRule type="expression" dxfId="284" priority="9">
      <formula>F13=""</formula>
    </cfRule>
  </conditionalFormatting>
  <conditionalFormatting sqref="D14">
    <cfRule type="expression" dxfId="283" priority="8">
      <formula>D14=""</formula>
    </cfRule>
  </conditionalFormatting>
  <conditionalFormatting sqref="F14">
    <cfRule type="expression" dxfId="282" priority="7">
      <formula>F14=""</formula>
    </cfRule>
  </conditionalFormatting>
  <conditionalFormatting sqref="D15">
    <cfRule type="expression" dxfId="281" priority="6">
      <formula>D15=""</formula>
    </cfRule>
  </conditionalFormatting>
  <conditionalFormatting sqref="F15">
    <cfRule type="expression" dxfId="280" priority="5">
      <formula>F15=""</formula>
    </cfRule>
  </conditionalFormatting>
  <conditionalFormatting sqref="D16">
    <cfRule type="expression" dxfId="279" priority="4">
      <formula>D16=""</formula>
    </cfRule>
  </conditionalFormatting>
  <conditionalFormatting sqref="F16">
    <cfRule type="expression" dxfId="278" priority="3">
      <formula>F16=""</formula>
    </cfRule>
  </conditionalFormatting>
  <conditionalFormatting sqref="D17">
    <cfRule type="expression" dxfId="277" priority="2">
      <formula>D17=""</formula>
    </cfRule>
  </conditionalFormatting>
  <conditionalFormatting sqref="F17">
    <cfRule type="expression" dxfId="276" priority="1">
      <formula>F17=""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2:I38"/>
  <sheetViews>
    <sheetView zoomScale="70" zoomScaleNormal="70" workbookViewId="0">
      <selection activeCell="D19" sqref="D19:G33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</cols>
  <sheetData>
    <row r="2" spans="2:9" ht="21" x14ac:dyDescent="0.25">
      <c r="B2" s="61" t="str">
        <f>"PROGRAMA DE OPERACIÓN DEL SERVICIO ("&amp;B7&amp;" - "&amp;C7&amp;")"</f>
        <v>PROGRAMA DE OPERACIÓN DEL SERVICIO (2 - Ida)</v>
      </c>
      <c r="C2" s="61"/>
      <c r="D2" s="61"/>
      <c r="E2" s="61"/>
      <c r="F2" s="61"/>
      <c r="G2" s="61"/>
      <c r="H2" s="61"/>
      <c r="I2" s="61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9" x14ac:dyDescent="0.25">
      <c r="B7" s="3">
        <v>2</v>
      </c>
      <c r="C7" s="3" t="s">
        <v>40</v>
      </c>
      <c r="D7" s="3" t="s">
        <v>71</v>
      </c>
      <c r="E7" s="3" t="s">
        <v>72</v>
      </c>
      <c r="F7" s="3" t="str">
        <f>TAPA!I8</f>
        <v>Elecciones</v>
      </c>
      <c r="G7" s="31"/>
    </row>
    <row r="9" spans="2:9" s="1" customFormat="1" x14ac:dyDescent="0.25">
      <c r="B9" s="1" t="s">
        <v>6</v>
      </c>
    </row>
    <row r="11" spans="2:9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</row>
    <row r="12" spans="2:9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32">
        <v>0</v>
      </c>
      <c r="C13" s="30" t="s">
        <v>14</v>
      </c>
      <c r="D13" s="33"/>
      <c r="E13" s="33"/>
      <c r="F13" s="33" t="str">
        <f t="shared" ref="F13:F17" si="0">IF(OR(G13="-",G13=0),"",IF(AND(G13&gt;=1,G13&lt;=3),"baja",IF(AND(G13&gt;3,G13&lt;=5),"media",IF(G13&gt;=6,"alta",""))))</f>
        <v/>
      </c>
      <c r="G13" s="33"/>
      <c r="H13" s="33" t="str">
        <f t="shared" ref="H13:H17" si="1">IF(OR(I13="-",I13=0),"",IF(AND(I13&gt;=1,I13&lt;=3),"baja",IF(AND(I13&gt;3,I13&lt;=5),"media",IF(I13&gt;=6,"alta",""))))</f>
        <v/>
      </c>
      <c r="I13" s="33"/>
    </row>
    <row r="14" spans="2:9" ht="15.75" x14ac:dyDescent="0.25">
      <c r="B14" s="5">
        <v>1</v>
      </c>
      <c r="C14" s="29" t="s">
        <v>15</v>
      </c>
      <c r="D14" s="34"/>
      <c r="E14" s="34"/>
      <c r="F14" s="34" t="str">
        <f t="shared" si="0"/>
        <v/>
      </c>
      <c r="G14" s="34"/>
      <c r="H14" s="34" t="str">
        <f t="shared" si="1"/>
        <v/>
      </c>
      <c r="I14" s="34"/>
    </row>
    <row r="15" spans="2:9" ht="15.75" x14ac:dyDescent="0.25">
      <c r="B15" s="32">
        <v>2</v>
      </c>
      <c r="C15" s="30" t="s">
        <v>16</v>
      </c>
      <c r="D15" s="33"/>
      <c r="E15" s="33"/>
      <c r="F15" s="33" t="str">
        <f t="shared" si="0"/>
        <v/>
      </c>
      <c r="G15" s="33"/>
      <c r="H15" s="33" t="str">
        <f t="shared" si="1"/>
        <v/>
      </c>
      <c r="I15" s="33"/>
    </row>
    <row r="16" spans="2:9" ht="15.75" x14ac:dyDescent="0.25">
      <c r="B16" s="5">
        <v>3</v>
      </c>
      <c r="C16" s="29" t="s">
        <v>17</v>
      </c>
      <c r="D16" s="34"/>
      <c r="E16" s="34"/>
      <c r="F16" s="34" t="str">
        <f t="shared" si="0"/>
        <v/>
      </c>
      <c r="G16" s="34"/>
      <c r="H16" s="34" t="str">
        <f t="shared" si="1"/>
        <v/>
      </c>
      <c r="I16" s="34"/>
    </row>
    <row r="17" spans="2:9" ht="15.75" x14ac:dyDescent="0.25">
      <c r="B17" s="32">
        <v>4</v>
      </c>
      <c r="C17" s="30" t="s">
        <v>18</v>
      </c>
      <c r="D17" s="33"/>
      <c r="E17" s="33"/>
      <c r="F17" s="33" t="str">
        <f t="shared" si="0"/>
        <v/>
      </c>
      <c r="G17" s="33"/>
      <c r="H17" s="33" t="str">
        <f t="shared" si="1"/>
        <v/>
      </c>
      <c r="I17" s="33"/>
    </row>
    <row r="18" spans="2:9" ht="15.75" x14ac:dyDescent="0.25">
      <c r="B18" s="5">
        <v>5</v>
      </c>
      <c r="C18" s="29" t="s">
        <v>19</v>
      </c>
      <c r="D18" s="34"/>
      <c r="E18" s="34"/>
      <c r="F18" s="34"/>
      <c r="G18" s="34"/>
      <c r="H18" s="34"/>
      <c r="I18" s="34"/>
    </row>
    <row r="19" spans="2:9" ht="15.75" x14ac:dyDescent="0.25">
      <c r="B19" s="32">
        <v>6</v>
      </c>
      <c r="C19" s="30" t="s">
        <v>20</v>
      </c>
      <c r="D19" s="33"/>
      <c r="E19" s="33"/>
      <c r="F19" s="33"/>
      <c r="G19" s="33"/>
      <c r="H19" s="33"/>
      <c r="I19" s="33"/>
    </row>
    <row r="20" spans="2:9" ht="15.75" x14ac:dyDescent="0.25">
      <c r="B20" s="5">
        <v>7</v>
      </c>
      <c r="C20" s="29" t="s">
        <v>21</v>
      </c>
      <c r="D20" s="34"/>
      <c r="E20" s="34"/>
      <c r="F20" s="34"/>
      <c r="G20" s="34"/>
      <c r="H20" s="34"/>
      <c r="I20" s="34"/>
    </row>
    <row r="21" spans="2:9" ht="15.75" x14ac:dyDescent="0.25">
      <c r="B21" s="32">
        <v>8</v>
      </c>
      <c r="C21" s="30" t="s">
        <v>22</v>
      </c>
      <c r="D21" s="33"/>
      <c r="E21" s="33"/>
      <c r="F21" s="33"/>
      <c r="G21" s="33"/>
      <c r="H21" s="33" t="s">
        <v>66</v>
      </c>
      <c r="I21" s="33">
        <v>3</v>
      </c>
    </row>
    <row r="22" spans="2:9" ht="15.75" x14ac:dyDescent="0.25">
      <c r="B22" s="5">
        <v>9</v>
      </c>
      <c r="C22" s="29" t="s">
        <v>23</v>
      </c>
      <c r="D22" s="34"/>
      <c r="E22" s="34"/>
      <c r="F22" s="34"/>
      <c r="G22" s="34"/>
      <c r="H22" s="34" t="s">
        <v>66</v>
      </c>
      <c r="I22" s="34">
        <v>3</v>
      </c>
    </row>
    <row r="23" spans="2:9" ht="15.75" x14ac:dyDescent="0.25">
      <c r="B23" s="32">
        <v>10</v>
      </c>
      <c r="C23" s="30" t="s">
        <v>24</v>
      </c>
      <c r="D23" s="33"/>
      <c r="E23" s="33"/>
      <c r="F23" s="33"/>
      <c r="G23" s="33"/>
      <c r="H23" s="33" t="s">
        <v>66</v>
      </c>
      <c r="I23" s="33">
        <v>3</v>
      </c>
    </row>
    <row r="24" spans="2:9" ht="15.75" x14ac:dyDescent="0.25">
      <c r="B24" s="5">
        <v>11</v>
      </c>
      <c r="C24" s="29" t="s">
        <v>25</v>
      </c>
      <c r="D24" s="34"/>
      <c r="E24" s="34"/>
      <c r="F24" s="34"/>
      <c r="G24" s="34"/>
      <c r="H24" s="34" t="s">
        <v>66</v>
      </c>
      <c r="I24" s="34">
        <v>3</v>
      </c>
    </row>
    <row r="25" spans="2:9" ht="15.75" x14ac:dyDescent="0.25">
      <c r="B25" s="32">
        <v>12</v>
      </c>
      <c r="C25" s="30" t="s">
        <v>26</v>
      </c>
      <c r="D25" s="33"/>
      <c r="E25" s="33"/>
      <c r="F25" s="33"/>
      <c r="G25" s="33"/>
      <c r="H25" s="33" t="s">
        <v>66</v>
      </c>
      <c r="I25" s="33">
        <v>3</v>
      </c>
    </row>
    <row r="26" spans="2:9" ht="15.75" x14ac:dyDescent="0.25">
      <c r="B26" s="5">
        <v>13</v>
      </c>
      <c r="C26" s="29" t="s">
        <v>27</v>
      </c>
      <c r="D26" s="34"/>
      <c r="E26" s="34"/>
      <c r="F26" s="34"/>
      <c r="G26" s="34"/>
      <c r="H26" s="34" t="s">
        <v>66</v>
      </c>
      <c r="I26" s="34">
        <v>3</v>
      </c>
    </row>
    <row r="27" spans="2:9" ht="15.75" x14ac:dyDescent="0.25">
      <c r="B27" s="32">
        <v>14</v>
      </c>
      <c r="C27" s="30" t="s">
        <v>28</v>
      </c>
      <c r="D27" s="33"/>
      <c r="E27" s="33"/>
      <c r="F27" s="33"/>
      <c r="G27" s="33"/>
      <c r="H27" s="33" t="s">
        <v>68</v>
      </c>
      <c r="I27" s="33">
        <v>3</v>
      </c>
    </row>
    <row r="28" spans="2:9" ht="15.75" x14ac:dyDescent="0.25">
      <c r="B28" s="5">
        <v>15</v>
      </c>
      <c r="C28" s="29" t="s">
        <v>29</v>
      </c>
      <c r="D28" s="34"/>
      <c r="E28" s="34"/>
      <c r="F28" s="34"/>
      <c r="G28" s="34"/>
      <c r="H28" s="34" t="s">
        <v>68</v>
      </c>
      <c r="I28" s="34">
        <v>3</v>
      </c>
    </row>
    <row r="29" spans="2:9" ht="15.75" x14ac:dyDescent="0.25">
      <c r="B29" s="32">
        <v>16</v>
      </c>
      <c r="C29" s="30" t="s">
        <v>30</v>
      </c>
      <c r="D29" s="33"/>
      <c r="E29" s="33"/>
      <c r="F29" s="33"/>
      <c r="G29" s="33"/>
      <c r="H29" s="33" t="s">
        <v>66</v>
      </c>
      <c r="I29" s="33">
        <v>3</v>
      </c>
    </row>
    <row r="30" spans="2:9" ht="15.75" x14ac:dyDescent="0.25">
      <c r="B30" s="5">
        <v>17</v>
      </c>
      <c r="C30" s="29" t="s">
        <v>31</v>
      </c>
      <c r="D30" s="34"/>
      <c r="E30" s="34"/>
      <c r="F30" s="34"/>
      <c r="G30" s="34"/>
      <c r="H30" s="34" t="s">
        <v>66</v>
      </c>
      <c r="I30" s="34">
        <v>3</v>
      </c>
    </row>
    <row r="31" spans="2:9" ht="15.75" x14ac:dyDescent="0.25">
      <c r="B31" s="32">
        <v>18</v>
      </c>
      <c r="C31" s="30" t="s">
        <v>32</v>
      </c>
      <c r="D31" s="33"/>
      <c r="E31" s="33"/>
      <c r="F31" s="33"/>
      <c r="G31" s="33"/>
      <c r="H31" s="33" t="s">
        <v>66</v>
      </c>
      <c r="I31" s="33">
        <v>1</v>
      </c>
    </row>
    <row r="32" spans="2:9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</row>
    <row r="33" spans="2:9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</row>
    <row r="34" spans="2:9" ht="15.75" x14ac:dyDescent="0.25">
      <c r="B34" s="5">
        <v>21</v>
      </c>
      <c r="C34" s="29" t="s">
        <v>35</v>
      </c>
      <c r="D34" s="34"/>
      <c r="E34" s="34"/>
      <c r="F34" s="34"/>
      <c r="G34" s="34"/>
      <c r="H34" s="34" t="str">
        <f t="shared" ref="H34:H36" si="2">IF(OR(I34="-",I34=0),"",IF(AND(I34&gt;=1,I34&lt;=3),"baja",IF(AND(I34&gt;3,I34&lt;=5),"media",IF(I34&gt;=6,"alta",""))))</f>
        <v/>
      </c>
      <c r="I34" s="34"/>
    </row>
    <row r="35" spans="2:9" ht="15.75" x14ac:dyDescent="0.25">
      <c r="B35" s="32">
        <v>22</v>
      </c>
      <c r="C35" s="30" t="s">
        <v>36</v>
      </c>
      <c r="D35" s="33"/>
      <c r="E35" s="33"/>
      <c r="F35" s="33"/>
      <c r="G35" s="33"/>
      <c r="H35" s="33" t="str">
        <f t="shared" si="2"/>
        <v/>
      </c>
      <c r="I35" s="33"/>
    </row>
    <row r="36" spans="2:9" ht="15.75" x14ac:dyDescent="0.25">
      <c r="B36" s="5">
        <v>23</v>
      </c>
      <c r="C36" s="29" t="s">
        <v>37</v>
      </c>
      <c r="D36" s="34"/>
      <c r="E36" s="34"/>
      <c r="F36" s="34" t="str">
        <f t="shared" ref="F36" si="3">IF(OR(G36="-",G36=0),"",IF(AND(G36&gt;=1,G36&lt;=3),"baja",IF(AND(G36&gt;3,G36&lt;=5),"media",IF(G36&gt;=6,"alta",""))))</f>
        <v/>
      </c>
      <c r="G36" s="34"/>
      <c r="H36" s="34" t="str">
        <f t="shared" si="2"/>
        <v/>
      </c>
      <c r="I36" s="34"/>
    </row>
    <row r="37" spans="2:9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31</v>
      </c>
    </row>
    <row r="38" spans="2:9" x14ac:dyDescent="0.25">
      <c r="B38" s="1"/>
      <c r="E38" s="35"/>
      <c r="F38" s="35"/>
      <c r="G38" s="35"/>
      <c r="H38" s="35"/>
      <c r="I38" s="35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75" priority="5">
      <formula>D7=""</formula>
    </cfRule>
  </conditionalFormatting>
  <conditionalFormatting sqref="E7">
    <cfRule type="expression" dxfId="274" priority="4">
      <formula>E7=""</formula>
    </cfRule>
  </conditionalFormatting>
  <conditionalFormatting sqref="F7">
    <cfRule type="expression" dxfId="273" priority="3">
      <formula>F7=""</formula>
    </cfRule>
  </conditionalFormatting>
  <conditionalFormatting sqref="C7">
    <cfRule type="expression" dxfId="272" priority="2">
      <formula>C7=""</formula>
    </cfRule>
  </conditionalFormatting>
  <conditionalFormatting sqref="B7">
    <cfRule type="expression" dxfId="271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P38"/>
  <sheetViews>
    <sheetView topLeftCell="B9" zoomScale="75" zoomScaleNormal="70" workbookViewId="0">
      <selection activeCell="G20" sqref="D20:G32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  <col min="10" max="10" width="11.42578125" customWidth="1"/>
    <col min="11" max="16" width="11.42578125" hidden="1" customWidth="1"/>
  </cols>
  <sheetData>
    <row r="2" spans="2:16" ht="21" x14ac:dyDescent="0.25">
      <c r="B2" s="61" t="str">
        <f>"PROGRAMA DE OPERACIÓN DEL SERVICIO ("&amp;B7&amp;" - "&amp;C7&amp;")"</f>
        <v>PROGRAMA DE OPERACIÓN DEL SERVICIO (2 - Regreso)</v>
      </c>
      <c r="C2" s="61"/>
      <c r="D2" s="61"/>
      <c r="E2" s="61"/>
      <c r="F2" s="61"/>
      <c r="G2" s="61"/>
      <c r="H2" s="61"/>
      <c r="I2" s="61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16" x14ac:dyDescent="0.25">
      <c r="B7" s="3">
        <v>2</v>
      </c>
      <c r="C7" s="3" t="s">
        <v>39</v>
      </c>
      <c r="D7" s="3" t="s">
        <v>72</v>
      </c>
      <c r="E7" s="3" t="s">
        <v>71</v>
      </c>
      <c r="F7" s="3" t="str">
        <f>+'2-I'!F7</f>
        <v>Elecciones</v>
      </c>
      <c r="G7" s="31"/>
    </row>
    <row r="9" spans="2:16" s="1" customFormat="1" x14ac:dyDescent="0.25">
      <c r="B9" s="1" t="s">
        <v>6</v>
      </c>
    </row>
    <row r="11" spans="2:16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  <c r="K11" s="63" t="s">
        <v>9</v>
      </c>
      <c r="L11" s="63"/>
      <c r="M11" s="63" t="s">
        <v>10</v>
      </c>
      <c r="N11" s="63"/>
      <c r="O11" s="63" t="s">
        <v>11</v>
      </c>
      <c r="P11" s="63"/>
    </row>
    <row r="12" spans="2:16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  <c r="K12" s="4" t="s">
        <v>12</v>
      </c>
      <c r="L12" s="4" t="s">
        <v>13</v>
      </c>
      <c r="M12" s="4" t="s">
        <v>12</v>
      </c>
      <c r="N12" s="4" t="s">
        <v>13</v>
      </c>
      <c r="O12" s="4" t="s">
        <v>12</v>
      </c>
      <c r="P12" s="4" t="s">
        <v>13</v>
      </c>
    </row>
    <row r="13" spans="2:16" ht="15.75" customHeight="1" x14ac:dyDescent="0.25">
      <c r="B13" s="32">
        <v>0</v>
      </c>
      <c r="C13" s="30" t="s">
        <v>14</v>
      </c>
      <c r="D13" s="33"/>
      <c r="E13" s="33"/>
      <c r="F13" s="33" t="str">
        <f t="shared" ref="F13:F18" si="0">IF(OR(G13="-",G13=0),"",IF(AND(G13&gt;=1,G13&lt;=3),"baja",IF(AND(G13&gt;3,G13&lt;=5),"media",IF(G13&gt;=6,"alta",""))))</f>
        <v/>
      </c>
      <c r="G13" s="33"/>
      <c r="H13" s="33" t="str">
        <f t="shared" ref="H13:H17" si="1">IF(OR(I13="-",I13=0),"",IF(AND(I13&gt;=1,I13&lt;=3),"baja",IF(AND(I13&gt;3,I13&lt;=5),"media",IF(I13&gt;=6,"alta",""))))</f>
        <v/>
      </c>
      <c r="I13" s="33"/>
      <c r="K13" s="33" t="s">
        <v>77</v>
      </c>
      <c r="L13" s="33"/>
      <c r="M13" s="33" t="s">
        <v>77</v>
      </c>
      <c r="N13" s="33"/>
      <c r="O13" s="33" t="s">
        <v>77</v>
      </c>
      <c r="P13" s="33"/>
    </row>
    <row r="14" spans="2:16" ht="15.75" x14ac:dyDescent="0.25">
      <c r="B14" s="5">
        <v>1</v>
      </c>
      <c r="C14" s="29" t="s">
        <v>15</v>
      </c>
      <c r="D14" s="34"/>
      <c r="E14" s="34"/>
      <c r="F14" s="34" t="str">
        <f t="shared" si="0"/>
        <v/>
      </c>
      <c r="G14" s="34"/>
      <c r="H14" s="34" t="str">
        <f t="shared" si="1"/>
        <v/>
      </c>
      <c r="I14" s="34"/>
      <c r="K14" s="34" t="s">
        <v>77</v>
      </c>
      <c r="L14" s="34"/>
      <c r="M14" s="34" t="s">
        <v>77</v>
      </c>
      <c r="N14" s="34"/>
      <c r="O14" s="34" t="s">
        <v>77</v>
      </c>
      <c r="P14" s="34"/>
    </row>
    <row r="15" spans="2:16" ht="15.75" x14ac:dyDescent="0.25">
      <c r="B15" s="32">
        <v>2</v>
      </c>
      <c r="C15" s="30" t="s">
        <v>16</v>
      </c>
      <c r="D15" s="33"/>
      <c r="E15" s="33"/>
      <c r="F15" s="33" t="str">
        <f t="shared" si="0"/>
        <v/>
      </c>
      <c r="G15" s="33"/>
      <c r="H15" s="33" t="str">
        <f t="shared" si="1"/>
        <v/>
      </c>
      <c r="I15" s="33"/>
      <c r="K15" s="33" t="s">
        <v>77</v>
      </c>
      <c r="L15" s="33"/>
      <c r="M15" s="33" t="s">
        <v>77</v>
      </c>
      <c r="N15" s="33"/>
      <c r="O15" s="33" t="s">
        <v>77</v>
      </c>
      <c r="P15" s="33"/>
    </row>
    <row r="16" spans="2:16" ht="15.75" x14ac:dyDescent="0.25">
      <c r="B16" s="5">
        <v>3</v>
      </c>
      <c r="C16" s="29" t="s">
        <v>17</v>
      </c>
      <c r="D16" s="34"/>
      <c r="E16" s="34"/>
      <c r="F16" s="34" t="str">
        <f t="shared" si="0"/>
        <v/>
      </c>
      <c r="G16" s="34"/>
      <c r="H16" s="34" t="str">
        <f t="shared" si="1"/>
        <v/>
      </c>
      <c r="I16" s="34"/>
      <c r="K16" s="34" t="s">
        <v>77</v>
      </c>
      <c r="L16" s="34"/>
      <c r="M16" s="34" t="s">
        <v>77</v>
      </c>
      <c r="N16" s="34"/>
      <c r="O16" s="34" t="s">
        <v>77</v>
      </c>
      <c r="P16" s="34"/>
    </row>
    <row r="17" spans="2:16" ht="15.75" x14ac:dyDescent="0.25">
      <c r="B17" s="32">
        <v>4</v>
      </c>
      <c r="C17" s="30" t="s">
        <v>18</v>
      </c>
      <c r="D17" s="33"/>
      <c r="E17" s="33"/>
      <c r="F17" s="33" t="str">
        <f t="shared" si="0"/>
        <v/>
      </c>
      <c r="G17" s="33"/>
      <c r="H17" s="33" t="str">
        <f t="shared" si="1"/>
        <v/>
      </c>
      <c r="I17" s="33"/>
      <c r="K17" s="33" t="s">
        <v>77</v>
      </c>
      <c r="L17" s="33"/>
      <c r="M17" s="33" t="s">
        <v>77</v>
      </c>
      <c r="N17" s="33"/>
      <c r="O17" s="33" t="s">
        <v>77</v>
      </c>
      <c r="P17" s="33"/>
    </row>
    <row r="18" spans="2:16" ht="15.75" x14ac:dyDescent="0.25">
      <c r="B18" s="5">
        <v>5</v>
      </c>
      <c r="C18" s="29" t="s">
        <v>19</v>
      </c>
      <c r="D18" s="34"/>
      <c r="E18" s="34"/>
      <c r="F18" s="34" t="str">
        <f t="shared" si="0"/>
        <v/>
      </c>
      <c r="G18" s="34"/>
      <c r="H18" s="34"/>
      <c r="I18" s="34"/>
      <c r="K18" s="34" t="s">
        <v>77</v>
      </c>
      <c r="L18" s="34"/>
      <c r="M18" s="34" t="s">
        <v>77</v>
      </c>
      <c r="N18" s="34"/>
      <c r="O18" s="34" t="s">
        <v>77</v>
      </c>
      <c r="P18" s="34"/>
    </row>
    <row r="19" spans="2:16" ht="15.75" x14ac:dyDescent="0.25">
      <c r="B19" s="32">
        <v>6</v>
      </c>
      <c r="C19" s="30" t="s">
        <v>20</v>
      </c>
      <c r="D19" s="33" t="str">
        <f>IF(OR(E19="-",E19=0),"",IF(AND(E19&gt;=1,E19&lt;=3,B19&lt;=21),"baja",IF(AND(E19&gt;=3,E19&lt;=6,B19&lt;21),"media",IF(AND(E19&gt;=6,B19&lt;=21),"alta",""))))</f>
        <v/>
      </c>
      <c r="E19" s="33"/>
      <c r="F19" s="33"/>
      <c r="G19" s="33"/>
      <c r="H19" s="33"/>
      <c r="I19" s="33"/>
      <c r="K19" s="33" t="s">
        <v>66</v>
      </c>
      <c r="L19" s="33">
        <v>0</v>
      </c>
      <c r="M19" s="33" t="s">
        <v>77</v>
      </c>
      <c r="N19" s="33"/>
      <c r="O19" s="33" t="s">
        <v>77</v>
      </c>
      <c r="P19" s="33"/>
    </row>
    <row r="20" spans="2:16" ht="15.75" x14ac:dyDescent="0.25">
      <c r="B20" s="5">
        <v>7</v>
      </c>
      <c r="C20" s="29" t="s">
        <v>21</v>
      </c>
      <c r="D20" s="34"/>
      <c r="E20" s="34"/>
      <c r="F20" s="34"/>
      <c r="G20" s="34"/>
      <c r="H20" s="34"/>
      <c r="I20" s="34"/>
      <c r="K20" s="34" t="s">
        <v>67</v>
      </c>
      <c r="L20" s="34">
        <v>7</v>
      </c>
      <c r="M20" s="34" t="s">
        <v>66</v>
      </c>
      <c r="N20" s="34">
        <v>2</v>
      </c>
      <c r="O20" s="34" t="s">
        <v>77</v>
      </c>
      <c r="P20" s="34"/>
    </row>
    <row r="21" spans="2:16" ht="15.75" x14ac:dyDescent="0.25">
      <c r="B21" s="32">
        <v>8</v>
      </c>
      <c r="C21" s="30" t="s">
        <v>22</v>
      </c>
      <c r="D21" s="33"/>
      <c r="E21" s="33"/>
      <c r="F21" s="33"/>
      <c r="G21" s="33"/>
      <c r="H21" s="33" t="s">
        <v>66</v>
      </c>
      <c r="I21" s="33">
        <v>3</v>
      </c>
      <c r="K21" s="33" t="s">
        <v>67</v>
      </c>
      <c r="L21" s="33">
        <v>8</v>
      </c>
      <c r="M21" s="33" t="s">
        <v>68</v>
      </c>
      <c r="N21" s="33">
        <v>4</v>
      </c>
      <c r="O21" s="33" t="s">
        <v>77</v>
      </c>
      <c r="P21" s="33"/>
    </row>
    <row r="22" spans="2:16" ht="15.75" x14ac:dyDescent="0.25">
      <c r="B22" s="5">
        <v>9</v>
      </c>
      <c r="C22" s="29" t="s">
        <v>23</v>
      </c>
      <c r="D22" s="34"/>
      <c r="E22" s="34"/>
      <c r="F22" s="34"/>
      <c r="G22" s="34"/>
      <c r="H22" s="34" t="s">
        <v>66</v>
      </c>
      <c r="I22" s="34">
        <v>3</v>
      </c>
      <c r="K22" s="34" t="s">
        <v>67</v>
      </c>
      <c r="L22" s="34">
        <v>8</v>
      </c>
      <c r="M22" s="34" t="s">
        <v>68</v>
      </c>
      <c r="N22" s="34">
        <v>5</v>
      </c>
      <c r="O22" s="34" t="s">
        <v>66</v>
      </c>
      <c r="P22" s="34">
        <v>1</v>
      </c>
    </row>
    <row r="23" spans="2:16" ht="15.75" x14ac:dyDescent="0.25">
      <c r="B23" s="32">
        <v>10</v>
      </c>
      <c r="C23" s="30" t="s">
        <v>24</v>
      </c>
      <c r="D23" s="33"/>
      <c r="E23" s="33"/>
      <c r="F23" s="33"/>
      <c r="G23" s="33"/>
      <c r="H23" s="33" t="s">
        <v>66</v>
      </c>
      <c r="I23" s="33">
        <v>3</v>
      </c>
      <c r="K23" s="33" t="s">
        <v>67</v>
      </c>
      <c r="L23" s="33">
        <v>8</v>
      </c>
      <c r="M23" s="33" t="s">
        <v>68</v>
      </c>
      <c r="N23" s="33">
        <v>5</v>
      </c>
      <c r="O23" s="33" t="s">
        <v>68</v>
      </c>
      <c r="P23" s="33">
        <v>4</v>
      </c>
    </row>
    <row r="24" spans="2:16" ht="15.75" x14ac:dyDescent="0.25">
      <c r="B24" s="5">
        <v>11</v>
      </c>
      <c r="C24" s="29" t="s">
        <v>25</v>
      </c>
      <c r="D24" s="34"/>
      <c r="E24" s="34"/>
      <c r="F24" s="34"/>
      <c r="G24" s="34"/>
      <c r="H24" s="34" t="s">
        <v>66</v>
      </c>
      <c r="I24" s="34">
        <v>3</v>
      </c>
      <c r="K24" s="34" t="s">
        <v>67</v>
      </c>
      <c r="L24" s="34">
        <v>8</v>
      </c>
      <c r="M24" s="34" t="s">
        <v>68</v>
      </c>
      <c r="N24" s="34">
        <v>5</v>
      </c>
      <c r="O24" s="34" t="s">
        <v>68</v>
      </c>
      <c r="P24" s="34">
        <v>4</v>
      </c>
    </row>
    <row r="25" spans="2:16" ht="15.75" x14ac:dyDescent="0.25">
      <c r="B25" s="32">
        <v>12</v>
      </c>
      <c r="C25" s="30" t="s">
        <v>26</v>
      </c>
      <c r="D25" s="33"/>
      <c r="E25" s="33"/>
      <c r="F25" s="33"/>
      <c r="G25" s="33"/>
      <c r="H25" s="33" t="s">
        <v>66</v>
      </c>
      <c r="I25" s="33">
        <v>3</v>
      </c>
      <c r="K25" s="33" t="s">
        <v>67</v>
      </c>
      <c r="L25" s="33">
        <v>8</v>
      </c>
      <c r="M25" s="33" t="s">
        <v>68</v>
      </c>
      <c r="N25" s="33">
        <v>5</v>
      </c>
      <c r="O25" s="33" t="s">
        <v>68</v>
      </c>
      <c r="P25" s="33">
        <v>4</v>
      </c>
    </row>
    <row r="26" spans="2:16" ht="15.75" x14ac:dyDescent="0.25">
      <c r="B26" s="5">
        <v>13</v>
      </c>
      <c r="C26" s="29" t="s">
        <v>27</v>
      </c>
      <c r="D26" s="34"/>
      <c r="E26" s="34"/>
      <c r="F26" s="34"/>
      <c r="G26" s="34"/>
      <c r="H26" s="34" t="s">
        <v>66</v>
      </c>
      <c r="I26" s="34">
        <v>3</v>
      </c>
      <c r="K26" s="34" t="s">
        <v>67</v>
      </c>
      <c r="L26" s="34">
        <v>7</v>
      </c>
      <c r="M26" s="34" t="s">
        <v>68</v>
      </c>
      <c r="N26" s="34">
        <v>5</v>
      </c>
      <c r="O26" s="34" t="s">
        <v>68</v>
      </c>
      <c r="P26" s="34">
        <v>4</v>
      </c>
    </row>
    <row r="27" spans="2:16" ht="15.75" x14ac:dyDescent="0.25">
      <c r="B27" s="32">
        <v>14</v>
      </c>
      <c r="C27" s="30" t="s">
        <v>28</v>
      </c>
      <c r="D27" s="33"/>
      <c r="E27" s="33"/>
      <c r="F27" s="33"/>
      <c r="G27" s="33"/>
      <c r="H27" s="33" t="s">
        <v>68</v>
      </c>
      <c r="I27" s="33">
        <v>3</v>
      </c>
      <c r="K27" s="33" t="s">
        <v>67</v>
      </c>
      <c r="L27" s="33">
        <v>8</v>
      </c>
      <c r="M27" s="33" t="s">
        <v>68</v>
      </c>
      <c r="N27" s="33">
        <v>5</v>
      </c>
      <c r="O27" s="33" t="s">
        <v>68</v>
      </c>
      <c r="P27" s="33">
        <v>4</v>
      </c>
    </row>
    <row r="28" spans="2:16" ht="15.75" x14ac:dyDescent="0.25">
      <c r="B28" s="5">
        <v>15</v>
      </c>
      <c r="C28" s="29" t="s">
        <v>29</v>
      </c>
      <c r="D28" s="34"/>
      <c r="E28" s="34"/>
      <c r="F28" s="34"/>
      <c r="G28" s="34"/>
      <c r="H28" s="34" t="s">
        <v>68</v>
      </c>
      <c r="I28" s="34">
        <v>3</v>
      </c>
      <c r="K28" s="34" t="s">
        <v>67</v>
      </c>
      <c r="L28" s="34">
        <v>8</v>
      </c>
      <c r="M28" s="34" t="s">
        <v>68</v>
      </c>
      <c r="N28" s="34">
        <v>5</v>
      </c>
      <c r="O28" s="34" t="s">
        <v>68</v>
      </c>
      <c r="P28" s="34">
        <v>4</v>
      </c>
    </row>
    <row r="29" spans="2:16" ht="15.75" x14ac:dyDescent="0.25">
      <c r="B29" s="32">
        <v>16</v>
      </c>
      <c r="C29" s="30" t="s">
        <v>30</v>
      </c>
      <c r="D29" s="33"/>
      <c r="E29" s="33"/>
      <c r="F29" s="33"/>
      <c r="G29" s="33"/>
      <c r="H29" s="33" t="s">
        <v>66</v>
      </c>
      <c r="I29" s="33">
        <v>3</v>
      </c>
      <c r="K29" s="33" t="s">
        <v>67</v>
      </c>
      <c r="L29" s="33">
        <v>8</v>
      </c>
      <c r="M29" s="33" t="s">
        <v>68</v>
      </c>
      <c r="N29" s="33">
        <v>5</v>
      </c>
      <c r="O29" s="33" t="s">
        <v>68</v>
      </c>
      <c r="P29" s="33">
        <v>4</v>
      </c>
    </row>
    <row r="30" spans="2:16" ht="15.75" x14ac:dyDescent="0.25">
      <c r="B30" s="5">
        <v>17</v>
      </c>
      <c r="C30" s="29" t="s">
        <v>31</v>
      </c>
      <c r="D30" s="34"/>
      <c r="E30" s="34"/>
      <c r="F30" s="34"/>
      <c r="G30" s="34"/>
      <c r="H30" s="34" t="s">
        <v>66</v>
      </c>
      <c r="I30" s="34">
        <v>3</v>
      </c>
      <c r="K30" s="34" t="s">
        <v>67</v>
      </c>
      <c r="L30" s="34">
        <v>8</v>
      </c>
      <c r="M30" s="34" t="s">
        <v>68</v>
      </c>
      <c r="N30" s="34">
        <v>5</v>
      </c>
      <c r="O30" s="34" t="s">
        <v>68</v>
      </c>
      <c r="P30" s="34">
        <v>4</v>
      </c>
    </row>
    <row r="31" spans="2:16" ht="15.75" x14ac:dyDescent="0.25">
      <c r="B31" s="32">
        <v>18</v>
      </c>
      <c r="C31" s="30" t="s">
        <v>32</v>
      </c>
      <c r="D31" s="33"/>
      <c r="E31" s="33"/>
      <c r="F31" s="33"/>
      <c r="G31" s="33"/>
      <c r="H31" s="33" t="s">
        <v>66</v>
      </c>
      <c r="I31" s="33">
        <v>1</v>
      </c>
      <c r="K31" s="33" t="s">
        <v>67</v>
      </c>
      <c r="L31" s="33">
        <v>8</v>
      </c>
      <c r="M31" s="33" t="s">
        <v>68</v>
      </c>
      <c r="N31" s="33">
        <v>5</v>
      </c>
      <c r="O31" s="33" t="s">
        <v>68</v>
      </c>
      <c r="P31" s="33">
        <v>4</v>
      </c>
    </row>
    <row r="32" spans="2:16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  <c r="K32" s="34" t="s">
        <v>67</v>
      </c>
      <c r="L32" s="34">
        <v>8</v>
      </c>
      <c r="M32" s="34" t="s">
        <v>68</v>
      </c>
      <c r="N32" s="34">
        <v>4</v>
      </c>
      <c r="O32" s="34" t="s">
        <v>66</v>
      </c>
      <c r="P32" s="34">
        <v>2</v>
      </c>
    </row>
    <row r="33" spans="2:16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  <c r="K33" s="33" t="s">
        <v>66</v>
      </c>
      <c r="L33" s="33">
        <v>3</v>
      </c>
      <c r="M33" s="33" t="s">
        <v>66</v>
      </c>
      <c r="N33" s="33">
        <v>0</v>
      </c>
      <c r="O33" s="33" t="s">
        <v>77</v>
      </c>
      <c r="P33" s="33"/>
    </row>
    <row r="34" spans="2:16" ht="15.75" x14ac:dyDescent="0.25">
      <c r="B34" s="5">
        <v>21</v>
      </c>
      <c r="C34" s="29" t="s">
        <v>35</v>
      </c>
      <c r="D34" s="34"/>
      <c r="E34" s="34"/>
      <c r="F34" s="34" t="str">
        <f t="shared" ref="F34" si="2">IF(OR(G34="-",G34=0),"",IF(AND(G34&gt;=1,G34&lt;=4,B34&lt;=21),"baja",IF(AND(G34&gt;=2,G34&lt;=5,B34&gt;=16,B34&lt;24),"media",IF(AND(G34&gt;=5,B34&gt;7,B34&lt;=15),"alta",""))))</f>
        <v/>
      </c>
      <c r="G34" s="34"/>
      <c r="H34" s="34" t="str">
        <f t="shared" ref="H34" si="3">IF(OR(I34="-",I34=0),"",IF(AND(I34&gt;=1,I34&lt;=3,B34&lt;=24),"baja",IF(AND(I34&gt;=2,I34&lt;=4,B34&gt;=16,B34&lt;24),"media",IF(AND(I34&gt;=2,I34&lt;=4,B34&gt;=10,B34&lt;16),"alta",""))))</f>
        <v/>
      </c>
      <c r="I34" s="34"/>
      <c r="K34" s="34" t="s">
        <v>66</v>
      </c>
      <c r="L34" s="34">
        <v>0</v>
      </c>
      <c r="M34" s="34" t="s">
        <v>77</v>
      </c>
      <c r="N34" s="34"/>
      <c r="O34" s="34" t="s">
        <v>77</v>
      </c>
      <c r="P34" s="34"/>
    </row>
    <row r="35" spans="2:16" ht="15.75" x14ac:dyDescent="0.25">
      <c r="B35" s="32">
        <v>22</v>
      </c>
      <c r="C35" s="30" t="s">
        <v>36</v>
      </c>
      <c r="D35" s="33"/>
      <c r="E35" s="33"/>
      <c r="F35" s="33" t="str">
        <f t="shared" ref="F35:F36" si="4">IF(OR(G35="-",G35=0),"",IF(AND(G35&gt;=1,G35&lt;=3),"baja",IF(AND(G35&gt;3,G35&lt;=5),"media",IF(G35&gt;=6,"alta",""))))</f>
        <v/>
      </c>
      <c r="G35" s="33"/>
      <c r="H35" s="33" t="str">
        <f t="shared" ref="H35:H36" si="5">IF(OR(I35="-",I35=0),"",IF(AND(I35&gt;=1,I35&lt;=3),"baja",IF(AND(I35&gt;3,I35&lt;=5),"media",IF(I35&gt;=6,"alta",""))))</f>
        <v/>
      </c>
      <c r="I35" s="33"/>
      <c r="K35" s="33" t="s">
        <v>77</v>
      </c>
      <c r="L35" s="33"/>
      <c r="M35" s="33" t="s">
        <v>77</v>
      </c>
      <c r="N35" s="33"/>
      <c r="O35" s="33" t="s">
        <v>77</v>
      </c>
      <c r="P35" s="33"/>
    </row>
    <row r="36" spans="2:16" ht="15.75" x14ac:dyDescent="0.25">
      <c r="B36" s="5">
        <v>23</v>
      </c>
      <c r="C36" s="29" t="s">
        <v>37</v>
      </c>
      <c r="D36" s="34" t="str">
        <f t="shared" ref="D36" si="6">IF(OR(E36="-",E36=0),"",IF(AND(E36&gt;=1,E36&lt;=3),"baja",IF(AND(E36&gt;3,E36&lt;=5),"media",IF(E36&gt;=6,"alta",""))))</f>
        <v/>
      </c>
      <c r="E36" s="34"/>
      <c r="F36" s="34" t="str">
        <f t="shared" si="4"/>
        <v/>
      </c>
      <c r="G36" s="34"/>
      <c r="H36" s="34" t="str">
        <f t="shared" si="5"/>
        <v/>
      </c>
      <c r="I36" s="34"/>
      <c r="K36" s="34" t="s">
        <v>77</v>
      </c>
      <c r="L36" s="34"/>
      <c r="M36" s="34" t="s">
        <v>77</v>
      </c>
      <c r="N36" s="34"/>
      <c r="O36" s="34" t="s">
        <v>77</v>
      </c>
      <c r="P36" s="34"/>
    </row>
    <row r="37" spans="2:16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31</v>
      </c>
      <c r="K37" s="33"/>
      <c r="L37" s="33">
        <f>+IF(SUM(L13:L36)=0,"",SUM(L13:L36))</f>
        <v>105</v>
      </c>
      <c r="M37" s="33"/>
      <c r="N37" s="33">
        <f>+IF(SUM(N13:N36)=0,"",SUM(N13:N36))</f>
        <v>60</v>
      </c>
      <c r="O37" s="33"/>
      <c r="P37" s="33">
        <f>+IF(SUM(P13:P36)=0,"",SUM(P13:P36))</f>
        <v>39</v>
      </c>
    </row>
    <row r="38" spans="2:16" x14ac:dyDescent="0.25">
      <c r="B38" s="1"/>
      <c r="E38" s="35"/>
      <c r="F38" s="35"/>
      <c r="G38" s="35"/>
      <c r="H38" s="35"/>
      <c r="I38" s="35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D7">
    <cfRule type="expression" dxfId="270" priority="55">
      <formula>D7=""</formula>
    </cfRule>
  </conditionalFormatting>
  <conditionalFormatting sqref="E7">
    <cfRule type="expression" dxfId="269" priority="54">
      <formula>E7=""</formula>
    </cfRule>
  </conditionalFormatting>
  <conditionalFormatting sqref="C7">
    <cfRule type="expression" dxfId="268" priority="53">
      <formula>C7=""</formula>
    </cfRule>
  </conditionalFormatting>
  <conditionalFormatting sqref="B7">
    <cfRule type="expression" dxfId="267" priority="52">
      <formula>B7=""</formula>
    </cfRule>
  </conditionalFormatting>
  <conditionalFormatting sqref="F7">
    <cfRule type="expression" dxfId="266" priority="51">
      <formula>F7=""</formula>
    </cfRule>
  </conditionalFormatting>
  <conditionalFormatting sqref="K13">
    <cfRule type="cellIs" dxfId="265" priority="50" operator="notEqual">
      <formula>D13</formula>
    </cfRule>
  </conditionalFormatting>
  <conditionalFormatting sqref="L13:P13">
    <cfRule type="cellIs" dxfId="264" priority="49" operator="notEqual">
      <formula>E13</formula>
    </cfRule>
  </conditionalFormatting>
  <conditionalFormatting sqref="K15">
    <cfRule type="cellIs" dxfId="263" priority="48" operator="notEqual">
      <formula>D15</formula>
    </cfRule>
  </conditionalFormatting>
  <conditionalFormatting sqref="L15:P15">
    <cfRule type="cellIs" dxfId="262" priority="47" operator="notEqual">
      <formula>E15</formula>
    </cfRule>
  </conditionalFormatting>
  <conditionalFormatting sqref="K17">
    <cfRule type="cellIs" dxfId="261" priority="46" operator="notEqual">
      <formula>D17</formula>
    </cfRule>
  </conditionalFormatting>
  <conditionalFormatting sqref="L17:P17">
    <cfRule type="cellIs" dxfId="260" priority="45" operator="notEqual">
      <formula>E17</formula>
    </cfRule>
  </conditionalFormatting>
  <conditionalFormatting sqref="K19">
    <cfRule type="cellIs" dxfId="259" priority="44" operator="notEqual">
      <formula>D19</formula>
    </cfRule>
  </conditionalFormatting>
  <conditionalFormatting sqref="L19:P19">
    <cfRule type="cellIs" dxfId="258" priority="43" operator="notEqual">
      <formula>E19</formula>
    </cfRule>
  </conditionalFormatting>
  <conditionalFormatting sqref="K21">
    <cfRule type="cellIs" dxfId="257" priority="42" operator="notEqual">
      <formula>D21</formula>
    </cfRule>
  </conditionalFormatting>
  <conditionalFormatting sqref="L21:P21">
    <cfRule type="cellIs" dxfId="256" priority="41" operator="notEqual">
      <formula>E21</formula>
    </cfRule>
  </conditionalFormatting>
  <conditionalFormatting sqref="K23">
    <cfRule type="cellIs" dxfId="255" priority="40" operator="notEqual">
      <formula>D23</formula>
    </cfRule>
  </conditionalFormatting>
  <conditionalFormatting sqref="L23:P23">
    <cfRule type="cellIs" dxfId="254" priority="39" operator="notEqual">
      <formula>E23</formula>
    </cfRule>
  </conditionalFormatting>
  <conditionalFormatting sqref="K25">
    <cfRule type="cellIs" dxfId="253" priority="38" operator="notEqual">
      <formula>D25</formula>
    </cfRule>
  </conditionalFormatting>
  <conditionalFormatting sqref="L25:P25">
    <cfRule type="cellIs" dxfId="252" priority="37" operator="notEqual">
      <formula>E25</formula>
    </cfRule>
  </conditionalFormatting>
  <conditionalFormatting sqref="K27">
    <cfRule type="cellIs" dxfId="251" priority="36" operator="notEqual">
      <formula>D27</formula>
    </cfRule>
  </conditionalFormatting>
  <conditionalFormatting sqref="L27:P27">
    <cfRule type="cellIs" dxfId="250" priority="35" operator="notEqual">
      <formula>E27</formula>
    </cfRule>
  </conditionalFormatting>
  <conditionalFormatting sqref="K29">
    <cfRule type="cellIs" dxfId="249" priority="34" operator="notEqual">
      <formula>D29</formula>
    </cfRule>
  </conditionalFormatting>
  <conditionalFormatting sqref="L29:P29">
    <cfRule type="cellIs" dxfId="248" priority="33" operator="notEqual">
      <formula>E29</formula>
    </cfRule>
  </conditionalFormatting>
  <conditionalFormatting sqref="K31">
    <cfRule type="cellIs" dxfId="247" priority="32" operator="notEqual">
      <formula>D31</formula>
    </cfRule>
  </conditionalFormatting>
  <conditionalFormatting sqref="L31:P31">
    <cfRule type="cellIs" dxfId="246" priority="31" operator="notEqual">
      <formula>E31</formula>
    </cfRule>
  </conditionalFormatting>
  <conditionalFormatting sqref="K33">
    <cfRule type="cellIs" dxfId="245" priority="30" operator="notEqual">
      <formula>D33</formula>
    </cfRule>
  </conditionalFormatting>
  <conditionalFormatting sqref="L33:P33">
    <cfRule type="cellIs" dxfId="244" priority="29" operator="notEqual">
      <formula>E33</formula>
    </cfRule>
  </conditionalFormatting>
  <conditionalFormatting sqref="K35">
    <cfRule type="cellIs" dxfId="243" priority="28" operator="notEqual">
      <formula>D35</formula>
    </cfRule>
  </conditionalFormatting>
  <conditionalFormatting sqref="L35:P35">
    <cfRule type="cellIs" dxfId="242" priority="27" operator="notEqual">
      <formula>E35</formula>
    </cfRule>
  </conditionalFormatting>
  <conditionalFormatting sqref="K37">
    <cfRule type="cellIs" dxfId="241" priority="26" operator="notEqual">
      <formula>D37</formula>
    </cfRule>
  </conditionalFormatting>
  <conditionalFormatting sqref="L37:P37">
    <cfRule type="cellIs" dxfId="240" priority="25" operator="notEqual">
      <formula>E37</formula>
    </cfRule>
  </conditionalFormatting>
  <conditionalFormatting sqref="K14">
    <cfRule type="cellIs" dxfId="239" priority="24" operator="notEqual">
      <formula>D14</formula>
    </cfRule>
  </conditionalFormatting>
  <conditionalFormatting sqref="L14:P14">
    <cfRule type="cellIs" dxfId="238" priority="23" operator="notEqual">
      <formula>E14</formula>
    </cfRule>
  </conditionalFormatting>
  <conditionalFormatting sqref="K16">
    <cfRule type="cellIs" dxfId="237" priority="22" operator="notEqual">
      <formula>D16</formula>
    </cfRule>
  </conditionalFormatting>
  <conditionalFormatting sqref="L16:P16">
    <cfRule type="cellIs" dxfId="236" priority="21" operator="notEqual">
      <formula>E16</formula>
    </cfRule>
  </conditionalFormatting>
  <conditionalFormatting sqref="K18">
    <cfRule type="cellIs" dxfId="235" priority="20" operator="notEqual">
      <formula>D18</formula>
    </cfRule>
  </conditionalFormatting>
  <conditionalFormatting sqref="L18:P18">
    <cfRule type="cellIs" dxfId="234" priority="19" operator="notEqual">
      <formula>E18</formula>
    </cfRule>
  </conditionalFormatting>
  <conditionalFormatting sqref="K20">
    <cfRule type="cellIs" dxfId="233" priority="18" operator="notEqual">
      <formula>D20</formula>
    </cfRule>
  </conditionalFormatting>
  <conditionalFormatting sqref="L20:P20">
    <cfRule type="cellIs" dxfId="232" priority="17" operator="notEqual">
      <formula>E20</formula>
    </cfRule>
  </conditionalFormatting>
  <conditionalFormatting sqref="K22">
    <cfRule type="cellIs" dxfId="231" priority="16" operator="notEqual">
      <formula>D22</formula>
    </cfRule>
  </conditionalFormatting>
  <conditionalFormatting sqref="L22:P22">
    <cfRule type="cellIs" dxfId="230" priority="15" operator="notEqual">
      <formula>E22</formula>
    </cfRule>
  </conditionalFormatting>
  <conditionalFormatting sqref="K24">
    <cfRule type="cellIs" dxfId="229" priority="14" operator="notEqual">
      <formula>D24</formula>
    </cfRule>
  </conditionalFormatting>
  <conditionalFormatting sqref="L24:P24">
    <cfRule type="cellIs" dxfId="228" priority="13" operator="notEqual">
      <formula>E24</formula>
    </cfRule>
  </conditionalFormatting>
  <conditionalFormatting sqref="K26">
    <cfRule type="cellIs" dxfId="227" priority="12" operator="notEqual">
      <formula>D26</formula>
    </cfRule>
  </conditionalFormatting>
  <conditionalFormatting sqref="L26:P26">
    <cfRule type="cellIs" dxfId="226" priority="11" operator="notEqual">
      <formula>E26</formula>
    </cfRule>
  </conditionalFormatting>
  <conditionalFormatting sqref="K28">
    <cfRule type="cellIs" dxfId="225" priority="10" operator="notEqual">
      <formula>D28</formula>
    </cfRule>
  </conditionalFormatting>
  <conditionalFormatting sqref="L28:P28">
    <cfRule type="cellIs" dxfId="224" priority="9" operator="notEqual">
      <formula>E28</formula>
    </cfRule>
  </conditionalFormatting>
  <conditionalFormatting sqref="K30">
    <cfRule type="cellIs" dxfId="223" priority="8" operator="notEqual">
      <formula>D30</formula>
    </cfRule>
  </conditionalFormatting>
  <conditionalFormatting sqref="L30:P30">
    <cfRule type="cellIs" dxfId="222" priority="7" operator="notEqual">
      <formula>E30</formula>
    </cfRule>
  </conditionalFormatting>
  <conditionalFormatting sqref="K32">
    <cfRule type="cellIs" dxfId="221" priority="6" operator="notEqual">
      <formula>D32</formula>
    </cfRule>
  </conditionalFormatting>
  <conditionalFormatting sqref="L32:P32">
    <cfRule type="cellIs" dxfId="220" priority="5" operator="notEqual">
      <formula>E32</formula>
    </cfRule>
  </conditionalFormatting>
  <conditionalFormatting sqref="K34">
    <cfRule type="cellIs" dxfId="219" priority="4" operator="notEqual">
      <formula>D34</formula>
    </cfRule>
  </conditionalFormatting>
  <conditionalFormatting sqref="L34:P34">
    <cfRule type="cellIs" dxfId="218" priority="3" operator="notEqual">
      <formula>E34</formula>
    </cfRule>
  </conditionalFormatting>
  <conditionalFormatting sqref="K36">
    <cfRule type="cellIs" dxfId="217" priority="2" operator="notEqual">
      <formula>D36</formula>
    </cfRule>
  </conditionalFormatting>
  <conditionalFormatting sqref="L36:P36">
    <cfRule type="cellIs" dxfId="216" priority="1" operator="notEqual">
      <formula>E36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2:P38"/>
  <sheetViews>
    <sheetView topLeftCell="B13" zoomScale="80" zoomScaleNormal="80" workbookViewId="0">
      <selection activeCell="D19" sqref="D19:G33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  <col min="11" max="16" width="11.42578125" hidden="1" customWidth="1"/>
  </cols>
  <sheetData>
    <row r="2" spans="2:16" ht="21" x14ac:dyDescent="0.25">
      <c r="B2" s="61" t="str">
        <f>"PROGRAMA DE OPERACIÓN DEL SERVICIO ("&amp;B7&amp;" - "&amp;C7&amp;")"</f>
        <v>PROGRAMA DE OPERACIÓN DEL SERVICIO (3 - Ida)</v>
      </c>
      <c r="C2" s="61"/>
      <c r="D2" s="61"/>
      <c r="E2" s="61"/>
      <c r="F2" s="61"/>
      <c r="G2" s="61"/>
      <c r="H2" s="61"/>
      <c r="I2" s="61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16" x14ac:dyDescent="0.25">
      <c r="B7" s="3">
        <v>3</v>
      </c>
      <c r="C7" s="3" t="s">
        <v>40</v>
      </c>
      <c r="D7" s="3" t="s">
        <v>73</v>
      </c>
      <c r="E7" s="3" t="s">
        <v>74</v>
      </c>
      <c r="F7" s="3" t="str">
        <f>+'2-R'!F7</f>
        <v>Elecciones</v>
      </c>
      <c r="G7" s="31"/>
    </row>
    <row r="9" spans="2:16" s="1" customFormat="1" x14ac:dyDescent="0.25">
      <c r="B9" s="1" t="s">
        <v>6</v>
      </c>
    </row>
    <row r="11" spans="2:16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  <c r="K11" s="63" t="s">
        <v>9</v>
      </c>
      <c r="L11" s="63"/>
      <c r="M11" s="63" t="s">
        <v>10</v>
      </c>
      <c r="N11" s="63"/>
      <c r="O11" s="63" t="s">
        <v>11</v>
      </c>
      <c r="P11" s="63"/>
    </row>
    <row r="12" spans="2:16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  <c r="K12" s="4" t="s">
        <v>12</v>
      </c>
      <c r="L12" s="4" t="s">
        <v>13</v>
      </c>
      <c r="M12" s="4" t="s">
        <v>12</v>
      </c>
      <c r="N12" s="4" t="s">
        <v>13</v>
      </c>
      <c r="O12" s="4" t="s">
        <v>12</v>
      </c>
      <c r="P12" s="4" t="s">
        <v>13</v>
      </c>
    </row>
    <row r="13" spans="2:16" ht="15.75" customHeight="1" x14ac:dyDescent="0.25">
      <c r="B13" s="32">
        <v>0</v>
      </c>
      <c r="C13" s="30" t="s">
        <v>14</v>
      </c>
      <c r="D13" s="33"/>
      <c r="E13" s="33"/>
      <c r="F13" s="33"/>
      <c r="G13" s="33"/>
      <c r="H13" s="33"/>
      <c r="I13" s="33"/>
      <c r="K13" s="33" t="s">
        <v>77</v>
      </c>
      <c r="L13" s="33"/>
      <c r="M13" s="33" t="s">
        <v>77</v>
      </c>
      <c r="N13" s="33"/>
      <c r="O13" s="33" t="s">
        <v>77</v>
      </c>
      <c r="P13" s="33"/>
    </row>
    <row r="14" spans="2:16" ht="15.75" x14ac:dyDescent="0.25">
      <c r="B14" s="5">
        <v>1</v>
      </c>
      <c r="C14" s="29" t="s">
        <v>15</v>
      </c>
      <c r="D14" s="34"/>
      <c r="E14" s="34"/>
      <c r="F14" s="34"/>
      <c r="G14" s="34"/>
      <c r="H14" s="34"/>
      <c r="I14" s="34"/>
      <c r="K14" s="34" t="s">
        <v>77</v>
      </c>
      <c r="L14" s="34"/>
      <c r="M14" s="34" t="s">
        <v>77</v>
      </c>
      <c r="N14" s="34"/>
      <c r="O14" s="34" t="s">
        <v>77</v>
      </c>
      <c r="P14" s="34"/>
    </row>
    <row r="15" spans="2:16" ht="15.75" x14ac:dyDescent="0.25">
      <c r="B15" s="32">
        <v>2</v>
      </c>
      <c r="C15" s="30" t="s">
        <v>16</v>
      </c>
      <c r="D15" s="33"/>
      <c r="E15" s="33"/>
      <c r="F15" s="33"/>
      <c r="G15" s="33"/>
      <c r="H15" s="33"/>
      <c r="I15" s="33"/>
      <c r="K15" s="33" t="s">
        <v>77</v>
      </c>
      <c r="L15" s="33"/>
      <c r="M15" s="33" t="s">
        <v>77</v>
      </c>
      <c r="N15" s="33"/>
      <c r="O15" s="33" t="s">
        <v>77</v>
      </c>
      <c r="P15" s="33"/>
    </row>
    <row r="16" spans="2:16" ht="15.75" x14ac:dyDescent="0.25">
      <c r="B16" s="5">
        <v>3</v>
      </c>
      <c r="C16" s="29" t="s">
        <v>17</v>
      </c>
      <c r="D16" s="34"/>
      <c r="E16" s="34"/>
      <c r="F16" s="34"/>
      <c r="G16" s="34"/>
      <c r="H16" s="34"/>
      <c r="I16" s="34"/>
      <c r="K16" s="34" t="s">
        <v>77</v>
      </c>
      <c r="L16" s="34"/>
      <c r="M16" s="34" t="s">
        <v>77</v>
      </c>
      <c r="N16" s="34"/>
      <c r="O16" s="34" t="s">
        <v>77</v>
      </c>
      <c r="P16" s="34"/>
    </row>
    <row r="17" spans="2:16" ht="15.75" x14ac:dyDescent="0.25">
      <c r="B17" s="32">
        <v>4</v>
      </c>
      <c r="C17" s="30" t="s">
        <v>18</v>
      </c>
      <c r="D17" s="33"/>
      <c r="E17" s="33"/>
      <c r="F17" s="33"/>
      <c r="G17" s="33"/>
      <c r="H17" s="33"/>
      <c r="I17" s="33"/>
      <c r="K17" s="33" t="s">
        <v>77</v>
      </c>
      <c r="L17" s="33"/>
      <c r="M17" s="33" t="s">
        <v>77</v>
      </c>
      <c r="N17" s="33"/>
      <c r="O17" s="33" t="s">
        <v>77</v>
      </c>
      <c r="P17" s="33"/>
    </row>
    <row r="18" spans="2:16" ht="15.75" x14ac:dyDescent="0.25">
      <c r="B18" s="5">
        <v>5</v>
      </c>
      <c r="C18" s="29" t="s">
        <v>19</v>
      </c>
      <c r="D18" s="34"/>
      <c r="E18" s="34"/>
      <c r="F18" s="34"/>
      <c r="G18" s="34"/>
      <c r="H18" s="34"/>
      <c r="I18" s="34"/>
      <c r="K18" s="34" t="s">
        <v>77</v>
      </c>
      <c r="L18" s="34"/>
      <c r="M18" s="34" t="s">
        <v>77</v>
      </c>
      <c r="N18" s="34"/>
      <c r="O18" s="34" t="s">
        <v>77</v>
      </c>
      <c r="P18" s="34"/>
    </row>
    <row r="19" spans="2:16" ht="15.75" x14ac:dyDescent="0.25">
      <c r="B19" s="32">
        <v>6</v>
      </c>
      <c r="C19" s="30" t="s">
        <v>20</v>
      </c>
      <c r="D19" s="33"/>
      <c r="E19" s="33"/>
      <c r="F19" s="33"/>
      <c r="G19" s="33"/>
      <c r="H19" s="33"/>
      <c r="I19" s="33"/>
      <c r="K19" s="33" t="s">
        <v>77</v>
      </c>
      <c r="L19" s="33"/>
      <c r="M19" s="33" t="s">
        <v>77</v>
      </c>
      <c r="N19" s="33"/>
      <c r="O19" s="33" t="s">
        <v>77</v>
      </c>
      <c r="P19" s="33"/>
    </row>
    <row r="20" spans="2:16" ht="15.75" x14ac:dyDescent="0.25">
      <c r="B20" s="5">
        <v>7</v>
      </c>
      <c r="C20" s="29" t="s">
        <v>21</v>
      </c>
      <c r="D20" s="37"/>
      <c r="E20" s="34"/>
      <c r="F20" s="34"/>
      <c r="G20" s="34"/>
      <c r="H20" s="34"/>
      <c r="I20" s="34"/>
      <c r="K20" s="34" t="s">
        <v>67</v>
      </c>
      <c r="L20" s="34">
        <v>2</v>
      </c>
      <c r="M20" s="34" t="s">
        <v>77</v>
      </c>
      <c r="N20" s="34"/>
      <c r="O20" s="34" t="s">
        <v>77</v>
      </c>
      <c r="P20" s="34"/>
    </row>
    <row r="21" spans="2:16" ht="15.75" x14ac:dyDescent="0.25">
      <c r="B21" s="32">
        <v>8</v>
      </c>
      <c r="C21" s="30" t="s">
        <v>22</v>
      </c>
      <c r="D21" s="38"/>
      <c r="E21" s="33"/>
      <c r="F21" s="33"/>
      <c r="G21" s="33"/>
      <c r="H21" s="33"/>
      <c r="I21" s="33"/>
      <c r="K21" s="33" t="s">
        <v>67</v>
      </c>
      <c r="L21" s="33">
        <v>1</v>
      </c>
      <c r="M21" s="33" t="s">
        <v>67</v>
      </c>
      <c r="N21" s="33">
        <v>1</v>
      </c>
      <c r="O21" s="33" t="s">
        <v>77</v>
      </c>
      <c r="P21" s="33"/>
    </row>
    <row r="22" spans="2:16" ht="15.75" x14ac:dyDescent="0.25">
      <c r="B22" s="5">
        <v>9</v>
      </c>
      <c r="C22" s="29" t="s">
        <v>23</v>
      </c>
      <c r="D22" s="39"/>
      <c r="E22" s="34"/>
      <c r="F22" s="40"/>
      <c r="G22" s="34"/>
      <c r="H22" s="40" t="s">
        <v>66</v>
      </c>
      <c r="I22" s="34">
        <v>1</v>
      </c>
      <c r="K22" s="34" t="s">
        <v>67</v>
      </c>
      <c r="L22" s="34">
        <v>1</v>
      </c>
      <c r="M22" s="34" t="s">
        <v>67</v>
      </c>
      <c r="N22" s="34">
        <v>1</v>
      </c>
      <c r="O22" s="34" t="s">
        <v>66</v>
      </c>
      <c r="P22" s="34">
        <v>1</v>
      </c>
    </row>
    <row r="23" spans="2:16" ht="15.75" x14ac:dyDescent="0.25">
      <c r="B23" s="32">
        <v>10</v>
      </c>
      <c r="C23" s="30" t="s">
        <v>24</v>
      </c>
      <c r="D23" s="38"/>
      <c r="E23" s="33"/>
      <c r="F23" s="41"/>
      <c r="G23" s="33"/>
      <c r="H23" s="41" t="s">
        <v>66</v>
      </c>
      <c r="I23" s="33">
        <v>1</v>
      </c>
      <c r="K23" s="33" t="s">
        <v>68</v>
      </c>
      <c r="L23" s="33">
        <v>1</v>
      </c>
      <c r="M23" s="33" t="s">
        <v>68</v>
      </c>
      <c r="N23" s="33">
        <v>1</v>
      </c>
      <c r="O23" s="33" t="s">
        <v>66</v>
      </c>
      <c r="P23" s="33">
        <v>1</v>
      </c>
    </row>
    <row r="24" spans="2:16" ht="15.75" x14ac:dyDescent="0.25">
      <c r="B24" s="5">
        <v>11</v>
      </c>
      <c r="C24" s="29" t="s">
        <v>25</v>
      </c>
      <c r="D24" s="39"/>
      <c r="E24" s="34"/>
      <c r="F24" s="40"/>
      <c r="G24" s="34"/>
      <c r="H24" s="40"/>
      <c r="I24" s="34"/>
      <c r="K24" s="34" t="s">
        <v>68</v>
      </c>
      <c r="L24" s="34">
        <v>1</v>
      </c>
      <c r="M24" s="34" t="s">
        <v>68</v>
      </c>
      <c r="N24" s="34">
        <v>1</v>
      </c>
      <c r="O24" s="34" t="s">
        <v>66</v>
      </c>
      <c r="P24" s="34">
        <v>1</v>
      </c>
    </row>
    <row r="25" spans="2:16" ht="15.75" x14ac:dyDescent="0.25">
      <c r="B25" s="32">
        <v>12</v>
      </c>
      <c r="C25" s="30" t="s">
        <v>26</v>
      </c>
      <c r="D25" s="38"/>
      <c r="E25" s="33"/>
      <c r="F25" s="41"/>
      <c r="G25" s="33"/>
      <c r="H25" s="41" t="s">
        <v>68</v>
      </c>
      <c r="I25" s="33">
        <v>1</v>
      </c>
      <c r="K25" s="33" t="s">
        <v>68</v>
      </c>
      <c r="L25" s="33">
        <v>1</v>
      </c>
      <c r="M25" s="33" t="s">
        <v>68</v>
      </c>
      <c r="N25" s="33">
        <v>1</v>
      </c>
      <c r="O25" s="33" t="s">
        <v>67</v>
      </c>
      <c r="P25" s="33">
        <v>1</v>
      </c>
    </row>
    <row r="26" spans="2:16" ht="15.75" x14ac:dyDescent="0.25">
      <c r="B26" s="5">
        <v>13</v>
      </c>
      <c r="C26" s="29" t="s">
        <v>27</v>
      </c>
      <c r="D26" s="39"/>
      <c r="E26" s="34"/>
      <c r="F26" s="40"/>
      <c r="G26" s="34"/>
      <c r="H26" s="40" t="s">
        <v>68</v>
      </c>
      <c r="I26" s="34">
        <v>1</v>
      </c>
      <c r="K26" s="34" t="s">
        <v>68</v>
      </c>
      <c r="L26" s="34">
        <v>1</v>
      </c>
      <c r="M26" s="34" t="s">
        <v>68</v>
      </c>
      <c r="N26" s="34">
        <v>1</v>
      </c>
      <c r="O26" s="34" t="s">
        <v>67</v>
      </c>
      <c r="P26" s="34">
        <v>1</v>
      </c>
    </row>
    <row r="27" spans="2:16" ht="15.75" x14ac:dyDescent="0.25">
      <c r="B27" s="32">
        <v>14</v>
      </c>
      <c r="C27" s="30" t="s">
        <v>28</v>
      </c>
      <c r="D27" s="38"/>
      <c r="E27" s="33"/>
      <c r="F27" s="41"/>
      <c r="G27" s="33"/>
      <c r="H27" s="41"/>
      <c r="I27" s="33"/>
      <c r="K27" s="33" t="s">
        <v>68</v>
      </c>
      <c r="L27" s="33">
        <v>1</v>
      </c>
      <c r="M27" s="33" t="s">
        <v>68</v>
      </c>
      <c r="N27" s="33">
        <v>1</v>
      </c>
      <c r="O27" s="33" t="s">
        <v>68</v>
      </c>
      <c r="P27" s="33">
        <v>1</v>
      </c>
    </row>
    <row r="28" spans="2:16" ht="15.75" x14ac:dyDescent="0.25">
      <c r="B28" s="5">
        <v>15</v>
      </c>
      <c r="C28" s="29" t="s">
        <v>29</v>
      </c>
      <c r="D28" s="39"/>
      <c r="E28" s="34"/>
      <c r="F28" s="40"/>
      <c r="G28" s="34"/>
      <c r="H28" s="40"/>
      <c r="I28" s="34"/>
      <c r="K28" s="34" t="s">
        <v>68</v>
      </c>
      <c r="L28" s="34">
        <v>1</v>
      </c>
      <c r="M28" s="34" t="s">
        <v>68</v>
      </c>
      <c r="N28" s="34">
        <v>1</v>
      </c>
      <c r="O28" s="34" t="s">
        <v>68</v>
      </c>
      <c r="P28" s="34">
        <v>1</v>
      </c>
    </row>
    <row r="29" spans="2:16" ht="15.75" x14ac:dyDescent="0.25">
      <c r="B29" s="32">
        <v>16</v>
      </c>
      <c r="C29" s="30" t="s">
        <v>30</v>
      </c>
      <c r="D29" s="38"/>
      <c r="E29" s="33"/>
      <c r="F29" s="41"/>
      <c r="G29" s="33"/>
      <c r="H29" s="41" t="s">
        <v>66</v>
      </c>
      <c r="I29" s="33">
        <v>1</v>
      </c>
      <c r="K29" s="33" t="s">
        <v>67</v>
      </c>
      <c r="L29" s="33">
        <v>1</v>
      </c>
      <c r="M29" s="33" t="s">
        <v>67</v>
      </c>
      <c r="N29" s="33">
        <v>1</v>
      </c>
      <c r="O29" s="33" t="s">
        <v>68</v>
      </c>
      <c r="P29" s="33">
        <v>1</v>
      </c>
    </row>
    <row r="30" spans="2:16" ht="15.75" x14ac:dyDescent="0.25">
      <c r="B30" s="5">
        <v>17</v>
      </c>
      <c r="C30" s="29" t="s">
        <v>31</v>
      </c>
      <c r="D30" s="39"/>
      <c r="E30" s="34"/>
      <c r="F30" s="40"/>
      <c r="G30" s="34"/>
      <c r="H30" s="40" t="s">
        <v>66</v>
      </c>
      <c r="I30" s="34">
        <v>1</v>
      </c>
      <c r="K30" s="34" t="s">
        <v>67</v>
      </c>
      <c r="L30" s="34">
        <v>1</v>
      </c>
      <c r="M30" s="34" t="s">
        <v>67</v>
      </c>
      <c r="N30" s="34">
        <v>1</v>
      </c>
      <c r="O30" s="34" t="s">
        <v>68</v>
      </c>
      <c r="P30" s="34">
        <v>1</v>
      </c>
    </row>
    <row r="31" spans="2:16" ht="15.75" x14ac:dyDescent="0.25">
      <c r="B31" s="32">
        <v>18</v>
      </c>
      <c r="C31" s="30" t="s">
        <v>32</v>
      </c>
      <c r="D31" s="33"/>
      <c r="E31" s="33"/>
      <c r="F31" s="33"/>
      <c r="G31" s="33"/>
      <c r="H31" s="33"/>
      <c r="I31" s="33"/>
      <c r="K31" s="33" t="s">
        <v>66</v>
      </c>
      <c r="L31" s="33">
        <v>1</v>
      </c>
      <c r="M31" s="33" t="s">
        <v>66</v>
      </c>
      <c r="N31" s="33">
        <v>1</v>
      </c>
      <c r="O31" s="33" t="s">
        <v>66</v>
      </c>
      <c r="P31" s="33">
        <v>1</v>
      </c>
    </row>
    <row r="32" spans="2:16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  <c r="K32" s="34" t="s">
        <v>66</v>
      </c>
      <c r="L32" s="34">
        <v>1</v>
      </c>
      <c r="M32" s="34" t="s">
        <v>66</v>
      </c>
      <c r="N32" s="34">
        <v>0</v>
      </c>
      <c r="O32" s="34" t="s">
        <v>66</v>
      </c>
      <c r="P32" s="34">
        <v>0</v>
      </c>
    </row>
    <row r="33" spans="2:16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  <c r="K33" s="33" t="s">
        <v>66</v>
      </c>
      <c r="L33" s="33">
        <v>2</v>
      </c>
      <c r="M33" s="33" t="s">
        <v>77</v>
      </c>
      <c r="N33" s="33"/>
      <c r="O33" s="33" t="s">
        <v>77</v>
      </c>
      <c r="P33" s="33"/>
    </row>
    <row r="34" spans="2:16" ht="15.75" x14ac:dyDescent="0.25">
      <c r="B34" s="5">
        <v>21</v>
      </c>
      <c r="C34" s="29" t="s">
        <v>35</v>
      </c>
      <c r="D34" s="34"/>
      <c r="E34" s="34"/>
      <c r="F34" s="34"/>
      <c r="G34" s="34"/>
      <c r="H34" s="34"/>
      <c r="I34" s="34"/>
      <c r="K34" s="34" t="s">
        <v>77</v>
      </c>
      <c r="L34" s="34"/>
      <c r="M34" s="34" t="s">
        <v>77</v>
      </c>
      <c r="N34" s="34"/>
      <c r="O34" s="34" t="s">
        <v>77</v>
      </c>
      <c r="P34" s="34"/>
    </row>
    <row r="35" spans="2:16" ht="15.75" x14ac:dyDescent="0.25">
      <c r="B35" s="32">
        <v>22</v>
      </c>
      <c r="C35" s="30" t="s">
        <v>36</v>
      </c>
      <c r="D35" s="33"/>
      <c r="E35" s="33"/>
      <c r="F35" s="33"/>
      <c r="G35" s="33"/>
      <c r="H35" s="33"/>
      <c r="I35" s="33"/>
      <c r="K35" s="33" t="s">
        <v>77</v>
      </c>
      <c r="L35" s="33"/>
      <c r="M35" s="33" t="s">
        <v>77</v>
      </c>
      <c r="N35" s="33"/>
      <c r="O35" s="33" t="s">
        <v>77</v>
      </c>
      <c r="P35" s="33"/>
    </row>
    <row r="36" spans="2:16" ht="15.75" x14ac:dyDescent="0.25">
      <c r="B36" s="5">
        <v>23</v>
      </c>
      <c r="C36" s="29" t="s">
        <v>37</v>
      </c>
      <c r="D36" s="34"/>
      <c r="E36" s="34"/>
      <c r="F36" s="34"/>
      <c r="G36" s="34"/>
      <c r="H36" s="34"/>
      <c r="I36" s="34"/>
      <c r="K36" s="34" t="s">
        <v>77</v>
      </c>
      <c r="L36" s="34"/>
      <c r="M36" s="34" t="s">
        <v>77</v>
      </c>
      <c r="N36" s="34"/>
      <c r="O36" s="34" t="s">
        <v>77</v>
      </c>
      <c r="P36" s="34"/>
    </row>
    <row r="37" spans="2:16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6</v>
      </c>
      <c r="K37" s="33"/>
      <c r="L37" s="33">
        <f>+IF(SUM(L13:L36)=0,"",SUM(L13:L36))</f>
        <v>16</v>
      </c>
      <c r="M37" s="33"/>
      <c r="N37" s="33">
        <f>+IF(SUM(N13:N36)=0,"",SUM(N13:N36))</f>
        <v>11</v>
      </c>
      <c r="O37" s="33"/>
      <c r="P37" s="33">
        <f>+IF(SUM(P13:P36)=0,"",SUM(P13:P36))</f>
        <v>10</v>
      </c>
    </row>
    <row r="38" spans="2:16" x14ac:dyDescent="0.25">
      <c r="B38" s="1"/>
      <c r="E38" s="35"/>
      <c r="F38" s="35"/>
      <c r="G38" s="35"/>
      <c r="H38" s="35"/>
      <c r="I38" s="35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D7">
    <cfRule type="expression" dxfId="215" priority="55">
      <formula>D7=""</formula>
    </cfRule>
  </conditionalFormatting>
  <conditionalFormatting sqref="E7">
    <cfRule type="expression" dxfId="214" priority="54">
      <formula>E7=""</formula>
    </cfRule>
  </conditionalFormatting>
  <conditionalFormatting sqref="C7">
    <cfRule type="expression" dxfId="213" priority="53">
      <formula>C7=""</formula>
    </cfRule>
  </conditionalFormatting>
  <conditionalFormatting sqref="B7">
    <cfRule type="expression" dxfId="212" priority="52">
      <formula>B7=""</formula>
    </cfRule>
  </conditionalFormatting>
  <conditionalFormatting sqref="F7">
    <cfRule type="expression" dxfId="211" priority="51">
      <formula>F7=""</formula>
    </cfRule>
  </conditionalFormatting>
  <conditionalFormatting sqref="K13">
    <cfRule type="cellIs" dxfId="210" priority="50" operator="notEqual">
      <formula>D13</formula>
    </cfRule>
  </conditionalFormatting>
  <conditionalFormatting sqref="L13:P13">
    <cfRule type="cellIs" dxfId="209" priority="49" operator="notEqual">
      <formula>E13</formula>
    </cfRule>
  </conditionalFormatting>
  <conditionalFormatting sqref="K15">
    <cfRule type="cellIs" dxfId="208" priority="48" operator="notEqual">
      <formula>D15</formula>
    </cfRule>
  </conditionalFormatting>
  <conditionalFormatting sqref="L15:P15">
    <cfRule type="cellIs" dxfId="207" priority="47" operator="notEqual">
      <formula>E15</formula>
    </cfRule>
  </conditionalFormatting>
  <conditionalFormatting sqref="K17">
    <cfRule type="cellIs" dxfId="206" priority="46" operator="notEqual">
      <formula>D17</formula>
    </cfRule>
  </conditionalFormatting>
  <conditionalFormatting sqref="L17:P17">
    <cfRule type="cellIs" dxfId="205" priority="45" operator="notEqual">
      <formula>E17</formula>
    </cfRule>
  </conditionalFormatting>
  <conditionalFormatting sqref="K19">
    <cfRule type="cellIs" dxfId="204" priority="44" operator="notEqual">
      <formula>D19</formula>
    </cfRule>
  </conditionalFormatting>
  <conditionalFormatting sqref="L19:P19">
    <cfRule type="cellIs" dxfId="203" priority="43" operator="notEqual">
      <formula>E19</formula>
    </cfRule>
  </conditionalFormatting>
  <conditionalFormatting sqref="K21">
    <cfRule type="cellIs" dxfId="202" priority="42" operator="notEqual">
      <formula>D21</formula>
    </cfRule>
  </conditionalFormatting>
  <conditionalFormatting sqref="L21:P21">
    <cfRule type="cellIs" dxfId="201" priority="41" operator="notEqual">
      <formula>E21</formula>
    </cfRule>
  </conditionalFormatting>
  <conditionalFormatting sqref="K23">
    <cfRule type="cellIs" dxfId="200" priority="40" operator="notEqual">
      <formula>D23</formula>
    </cfRule>
  </conditionalFormatting>
  <conditionalFormatting sqref="L23:P23">
    <cfRule type="cellIs" dxfId="199" priority="39" operator="notEqual">
      <formula>E23</formula>
    </cfRule>
  </conditionalFormatting>
  <conditionalFormatting sqref="K25">
    <cfRule type="cellIs" dxfId="198" priority="38" operator="notEqual">
      <formula>D25</formula>
    </cfRule>
  </conditionalFormatting>
  <conditionalFormatting sqref="L25:P25">
    <cfRule type="cellIs" dxfId="197" priority="37" operator="notEqual">
      <formula>E25</formula>
    </cfRule>
  </conditionalFormatting>
  <conditionalFormatting sqref="K27">
    <cfRule type="cellIs" dxfId="196" priority="36" operator="notEqual">
      <formula>D27</formula>
    </cfRule>
  </conditionalFormatting>
  <conditionalFormatting sqref="L27:P27">
    <cfRule type="cellIs" dxfId="195" priority="35" operator="notEqual">
      <formula>E27</formula>
    </cfRule>
  </conditionalFormatting>
  <conditionalFormatting sqref="K29">
    <cfRule type="cellIs" dxfId="194" priority="34" operator="notEqual">
      <formula>D29</formula>
    </cfRule>
  </conditionalFormatting>
  <conditionalFormatting sqref="L29:P29">
    <cfRule type="cellIs" dxfId="193" priority="33" operator="notEqual">
      <formula>E29</formula>
    </cfRule>
  </conditionalFormatting>
  <conditionalFormatting sqref="K31">
    <cfRule type="cellIs" dxfId="192" priority="32" operator="notEqual">
      <formula>D31</formula>
    </cfRule>
  </conditionalFormatting>
  <conditionalFormatting sqref="L31:P31">
    <cfRule type="cellIs" dxfId="191" priority="31" operator="notEqual">
      <formula>E31</formula>
    </cfRule>
  </conditionalFormatting>
  <conditionalFormatting sqref="K33">
    <cfRule type="cellIs" dxfId="190" priority="30" operator="notEqual">
      <formula>D33</formula>
    </cfRule>
  </conditionalFormatting>
  <conditionalFormatting sqref="L33:P33">
    <cfRule type="cellIs" dxfId="189" priority="29" operator="notEqual">
      <formula>E33</formula>
    </cfRule>
  </conditionalFormatting>
  <conditionalFormatting sqref="K35">
    <cfRule type="cellIs" dxfId="188" priority="28" operator="notEqual">
      <formula>D35</formula>
    </cfRule>
  </conditionalFormatting>
  <conditionalFormatting sqref="L35:P35">
    <cfRule type="cellIs" dxfId="187" priority="27" operator="notEqual">
      <formula>E35</formula>
    </cfRule>
  </conditionalFormatting>
  <conditionalFormatting sqref="K37">
    <cfRule type="cellIs" dxfId="186" priority="26" operator="notEqual">
      <formula>D37</formula>
    </cfRule>
  </conditionalFormatting>
  <conditionalFormatting sqref="L37:P37">
    <cfRule type="cellIs" dxfId="185" priority="25" operator="notEqual">
      <formula>E37</formula>
    </cfRule>
  </conditionalFormatting>
  <conditionalFormatting sqref="K14">
    <cfRule type="cellIs" dxfId="184" priority="24" operator="notEqual">
      <formula>D14</formula>
    </cfRule>
  </conditionalFormatting>
  <conditionalFormatting sqref="L14:P14">
    <cfRule type="cellIs" dxfId="183" priority="23" operator="notEqual">
      <formula>E14</formula>
    </cfRule>
  </conditionalFormatting>
  <conditionalFormatting sqref="K16">
    <cfRule type="cellIs" dxfId="182" priority="22" operator="notEqual">
      <formula>D16</formula>
    </cfRule>
  </conditionalFormatting>
  <conditionalFormatting sqref="L16:P16">
    <cfRule type="cellIs" dxfId="181" priority="21" operator="notEqual">
      <formula>E16</formula>
    </cfRule>
  </conditionalFormatting>
  <conditionalFormatting sqref="K18">
    <cfRule type="cellIs" dxfId="180" priority="20" operator="notEqual">
      <formula>D18</formula>
    </cfRule>
  </conditionalFormatting>
  <conditionalFormatting sqref="L18:P18">
    <cfRule type="cellIs" dxfId="179" priority="19" operator="notEqual">
      <formula>E18</formula>
    </cfRule>
  </conditionalFormatting>
  <conditionalFormatting sqref="K20">
    <cfRule type="cellIs" dxfId="178" priority="18" operator="notEqual">
      <formula>D20</formula>
    </cfRule>
  </conditionalFormatting>
  <conditionalFormatting sqref="L20:P20">
    <cfRule type="cellIs" dxfId="177" priority="17" operator="notEqual">
      <formula>E20</formula>
    </cfRule>
  </conditionalFormatting>
  <conditionalFormatting sqref="K22">
    <cfRule type="cellIs" dxfId="176" priority="16" operator="notEqual">
      <formula>D22</formula>
    </cfRule>
  </conditionalFormatting>
  <conditionalFormatting sqref="L22:P22">
    <cfRule type="cellIs" dxfId="175" priority="15" operator="notEqual">
      <formula>E22</formula>
    </cfRule>
  </conditionalFormatting>
  <conditionalFormatting sqref="K24">
    <cfRule type="cellIs" dxfId="174" priority="14" operator="notEqual">
      <formula>D24</formula>
    </cfRule>
  </conditionalFormatting>
  <conditionalFormatting sqref="L24:P24">
    <cfRule type="cellIs" dxfId="173" priority="13" operator="notEqual">
      <formula>E24</formula>
    </cfRule>
  </conditionalFormatting>
  <conditionalFormatting sqref="K26">
    <cfRule type="cellIs" dxfId="172" priority="12" operator="notEqual">
      <formula>D26</formula>
    </cfRule>
  </conditionalFormatting>
  <conditionalFormatting sqref="L26:P26">
    <cfRule type="cellIs" dxfId="171" priority="11" operator="notEqual">
      <formula>E26</formula>
    </cfRule>
  </conditionalFormatting>
  <conditionalFormatting sqref="K28">
    <cfRule type="cellIs" dxfId="170" priority="10" operator="notEqual">
      <formula>D28</formula>
    </cfRule>
  </conditionalFormatting>
  <conditionalFormatting sqref="L28:P28">
    <cfRule type="cellIs" dxfId="169" priority="9" operator="notEqual">
      <formula>E28</formula>
    </cfRule>
  </conditionalFormatting>
  <conditionalFormatting sqref="K30">
    <cfRule type="cellIs" dxfId="168" priority="8" operator="notEqual">
      <formula>D30</formula>
    </cfRule>
  </conditionalFormatting>
  <conditionalFormatting sqref="L30:P30">
    <cfRule type="cellIs" dxfId="167" priority="7" operator="notEqual">
      <formula>E30</formula>
    </cfRule>
  </conditionalFormatting>
  <conditionalFormatting sqref="K32">
    <cfRule type="cellIs" dxfId="166" priority="6" operator="notEqual">
      <formula>D32</formula>
    </cfRule>
  </conditionalFormatting>
  <conditionalFormatting sqref="L32:P32">
    <cfRule type="cellIs" dxfId="165" priority="5" operator="notEqual">
      <formula>E32</formula>
    </cfRule>
  </conditionalFormatting>
  <conditionalFormatting sqref="K34">
    <cfRule type="cellIs" dxfId="164" priority="4" operator="notEqual">
      <formula>D34</formula>
    </cfRule>
  </conditionalFormatting>
  <conditionalFormatting sqref="L34:P34">
    <cfRule type="cellIs" dxfId="163" priority="3" operator="notEqual">
      <formula>E34</formula>
    </cfRule>
  </conditionalFormatting>
  <conditionalFormatting sqref="K36">
    <cfRule type="cellIs" dxfId="162" priority="2" operator="notEqual">
      <formula>D36</formula>
    </cfRule>
  </conditionalFormatting>
  <conditionalFormatting sqref="L36:P36">
    <cfRule type="cellIs" dxfId="161" priority="1" operator="notEqual">
      <formula>E36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B2:P38"/>
  <sheetViews>
    <sheetView zoomScale="70" zoomScaleNormal="70" workbookViewId="0">
      <selection activeCell="R35" sqref="R35"/>
    </sheetView>
  </sheetViews>
  <sheetFormatPr baseColWidth="10" defaultRowHeight="15" x14ac:dyDescent="0.25"/>
  <cols>
    <col min="1" max="1" width="4.7109375" customWidth="1"/>
    <col min="2" max="9" width="15.7109375" customWidth="1"/>
    <col min="11" max="16" width="11.42578125" hidden="1" customWidth="1"/>
  </cols>
  <sheetData>
    <row r="2" spans="2:16" ht="21" x14ac:dyDescent="0.25">
      <c r="B2" s="61" t="str">
        <f>"PROGRAMA DE OPERACIÓN DEL SERVICIO ("&amp;B7&amp;" - "&amp;C7&amp;")"</f>
        <v>PROGRAMA DE OPERACIÓN DEL SERVICIO (3 - Regreso)</v>
      </c>
      <c r="C2" s="61"/>
      <c r="D2" s="61"/>
      <c r="E2" s="61"/>
      <c r="F2" s="61"/>
      <c r="G2" s="61"/>
      <c r="H2" s="61"/>
      <c r="I2" s="61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16" x14ac:dyDescent="0.25">
      <c r="B7" s="3">
        <v>3</v>
      </c>
      <c r="C7" s="3" t="s">
        <v>39</v>
      </c>
      <c r="D7" s="3" t="s">
        <v>74</v>
      </c>
      <c r="E7" s="3" t="s">
        <v>73</v>
      </c>
      <c r="F7" s="3" t="str">
        <f>+'3-I'!F7</f>
        <v>Elecciones</v>
      </c>
      <c r="G7" s="31"/>
    </row>
    <row r="9" spans="2:16" s="1" customFormat="1" x14ac:dyDescent="0.25">
      <c r="B9" s="1" t="s">
        <v>6</v>
      </c>
    </row>
    <row r="11" spans="2:16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  <c r="K11" s="63" t="s">
        <v>9</v>
      </c>
      <c r="L11" s="63"/>
      <c r="M11" s="63" t="s">
        <v>10</v>
      </c>
      <c r="N11" s="63"/>
      <c r="O11" s="63" t="s">
        <v>11</v>
      </c>
      <c r="P11" s="63"/>
    </row>
    <row r="12" spans="2:16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  <c r="K12" s="4" t="s">
        <v>12</v>
      </c>
      <c r="L12" s="4" t="s">
        <v>13</v>
      </c>
      <c r="M12" s="4" t="s">
        <v>12</v>
      </c>
      <c r="N12" s="4" t="s">
        <v>13</v>
      </c>
      <c r="O12" s="4" t="s">
        <v>12</v>
      </c>
      <c r="P12" s="4" t="s">
        <v>13</v>
      </c>
    </row>
    <row r="13" spans="2:16" ht="15.75" customHeight="1" x14ac:dyDescent="0.25">
      <c r="B13" s="32">
        <v>0</v>
      </c>
      <c r="C13" s="30" t="s">
        <v>14</v>
      </c>
      <c r="D13" s="33"/>
      <c r="E13" s="33"/>
      <c r="F13" s="33"/>
      <c r="G13" s="33"/>
      <c r="H13" s="33"/>
      <c r="I13" s="33"/>
      <c r="K13" s="33" t="s">
        <v>77</v>
      </c>
      <c r="L13" s="33"/>
      <c r="M13" s="33" t="s">
        <v>77</v>
      </c>
      <c r="N13" s="33"/>
      <c r="O13" s="33" t="s">
        <v>77</v>
      </c>
      <c r="P13" s="33"/>
    </row>
    <row r="14" spans="2:16" ht="15.75" x14ac:dyDescent="0.25">
      <c r="B14" s="5">
        <v>1</v>
      </c>
      <c r="C14" s="29" t="s">
        <v>15</v>
      </c>
      <c r="D14" s="34"/>
      <c r="E14" s="34"/>
      <c r="F14" s="34"/>
      <c r="G14" s="34"/>
      <c r="H14" s="34"/>
      <c r="I14" s="34"/>
      <c r="K14" s="34" t="s">
        <v>77</v>
      </c>
      <c r="L14" s="34"/>
      <c r="M14" s="34" t="s">
        <v>77</v>
      </c>
      <c r="N14" s="34"/>
      <c r="O14" s="34" t="s">
        <v>77</v>
      </c>
      <c r="P14" s="34"/>
    </row>
    <row r="15" spans="2:16" ht="15.75" x14ac:dyDescent="0.25">
      <c r="B15" s="32">
        <v>2</v>
      </c>
      <c r="C15" s="30" t="s">
        <v>16</v>
      </c>
      <c r="D15" s="33"/>
      <c r="E15" s="33"/>
      <c r="F15" s="33"/>
      <c r="G15" s="33"/>
      <c r="H15" s="33"/>
      <c r="I15" s="33"/>
      <c r="K15" s="33" t="s">
        <v>77</v>
      </c>
      <c r="L15" s="33"/>
      <c r="M15" s="33" t="s">
        <v>77</v>
      </c>
      <c r="N15" s="33"/>
      <c r="O15" s="33" t="s">
        <v>77</v>
      </c>
      <c r="P15" s="33"/>
    </row>
    <row r="16" spans="2:16" ht="15.75" x14ac:dyDescent="0.25">
      <c r="B16" s="5">
        <v>3</v>
      </c>
      <c r="C16" s="29" t="s">
        <v>17</v>
      </c>
      <c r="D16" s="34"/>
      <c r="E16" s="34"/>
      <c r="F16" s="34"/>
      <c r="G16" s="34"/>
      <c r="H16" s="34"/>
      <c r="I16" s="34"/>
      <c r="K16" s="34" t="s">
        <v>77</v>
      </c>
      <c r="L16" s="34"/>
      <c r="M16" s="34" t="s">
        <v>77</v>
      </c>
      <c r="N16" s="34"/>
      <c r="O16" s="34" t="s">
        <v>77</v>
      </c>
      <c r="P16" s="34"/>
    </row>
    <row r="17" spans="2:16" ht="15.75" x14ac:dyDescent="0.25">
      <c r="B17" s="32">
        <v>4</v>
      </c>
      <c r="C17" s="30" t="s">
        <v>18</v>
      </c>
      <c r="D17" s="33"/>
      <c r="E17" s="33"/>
      <c r="F17" s="33"/>
      <c r="G17" s="33"/>
      <c r="H17" s="33"/>
      <c r="I17" s="33"/>
      <c r="K17" s="33" t="s">
        <v>77</v>
      </c>
      <c r="L17" s="33"/>
      <c r="M17" s="33" t="s">
        <v>77</v>
      </c>
      <c r="N17" s="33"/>
      <c r="O17" s="33" t="s">
        <v>77</v>
      </c>
      <c r="P17" s="33"/>
    </row>
    <row r="18" spans="2:16" ht="15.75" x14ac:dyDescent="0.25">
      <c r="B18" s="5">
        <v>5</v>
      </c>
      <c r="C18" s="29" t="s">
        <v>19</v>
      </c>
      <c r="D18" s="34"/>
      <c r="E18" s="34"/>
      <c r="F18" s="34"/>
      <c r="G18" s="34"/>
      <c r="H18" s="34"/>
      <c r="I18" s="34"/>
      <c r="K18" s="34" t="s">
        <v>77</v>
      </c>
      <c r="L18" s="34"/>
      <c r="M18" s="34" t="s">
        <v>77</v>
      </c>
      <c r="N18" s="34"/>
      <c r="O18" s="34" t="s">
        <v>77</v>
      </c>
      <c r="P18" s="34"/>
    </row>
    <row r="19" spans="2:16" ht="15.75" x14ac:dyDescent="0.25">
      <c r="B19" s="32">
        <v>6</v>
      </c>
      <c r="C19" s="30" t="s">
        <v>20</v>
      </c>
      <c r="D19" s="33"/>
      <c r="E19" s="33"/>
      <c r="F19" s="33"/>
      <c r="G19" s="33"/>
      <c r="H19" s="33"/>
      <c r="I19" s="33"/>
      <c r="K19" s="33" t="s">
        <v>77</v>
      </c>
      <c r="L19" s="33"/>
      <c r="M19" s="33" t="s">
        <v>77</v>
      </c>
      <c r="N19" s="33"/>
      <c r="O19" s="33" t="s">
        <v>77</v>
      </c>
      <c r="P19" s="33"/>
    </row>
    <row r="20" spans="2:16" ht="15.75" x14ac:dyDescent="0.25">
      <c r="B20" s="5">
        <v>7</v>
      </c>
      <c r="C20" s="29" t="s">
        <v>21</v>
      </c>
      <c r="D20" s="37"/>
      <c r="E20" s="34"/>
      <c r="F20" s="34"/>
      <c r="G20" s="34"/>
      <c r="H20" s="34"/>
      <c r="I20" s="34"/>
      <c r="K20" s="34" t="s">
        <v>67</v>
      </c>
      <c r="L20" s="34">
        <v>1</v>
      </c>
      <c r="M20" s="34" t="s">
        <v>77</v>
      </c>
      <c r="N20" s="34"/>
      <c r="O20" s="34" t="s">
        <v>77</v>
      </c>
      <c r="P20" s="34"/>
    </row>
    <row r="21" spans="2:16" ht="15.75" x14ac:dyDescent="0.25">
      <c r="B21" s="32">
        <v>8</v>
      </c>
      <c r="C21" s="30" t="s">
        <v>22</v>
      </c>
      <c r="D21" s="38"/>
      <c r="E21" s="33"/>
      <c r="F21" s="33"/>
      <c r="G21" s="33"/>
      <c r="H21" s="33"/>
      <c r="I21" s="33"/>
      <c r="K21" s="33" t="s">
        <v>67</v>
      </c>
      <c r="L21" s="33">
        <v>2</v>
      </c>
      <c r="M21" s="33" t="s">
        <v>67</v>
      </c>
      <c r="N21" s="33">
        <v>1</v>
      </c>
      <c r="O21" s="33" t="s">
        <v>77</v>
      </c>
      <c r="P21" s="33"/>
    </row>
    <row r="22" spans="2:16" ht="15.75" x14ac:dyDescent="0.25">
      <c r="B22" s="5">
        <v>9</v>
      </c>
      <c r="C22" s="29" t="s">
        <v>23</v>
      </c>
      <c r="D22" s="39"/>
      <c r="E22" s="34"/>
      <c r="F22" s="40"/>
      <c r="G22" s="34"/>
      <c r="H22" s="40" t="s">
        <v>66</v>
      </c>
      <c r="I22" s="34">
        <v>1</v>
      </c>
      <c r="K22" s="34" t="s">
        <v>67</v>
      </c>
      <c r="L22" s="34">
        <v>1</v>
      </c>
      <c r="M22" s="34" t="s">
        <v>67</v>
      </c>
      <c r="N22" s="34">
        <v>1</v>
      </c>
      <c r="O22" s="34" t="s">
        <v>66</v>
      </c>
      <c r="P22" s="34">
        <v>1</v>
      </c>
    </row>
    <row r="23" spans="2:16" ht="15.75" x14ac:dyDescent="0.25">
      <c r="B23" s="32">
        <v>10</v>
      </c>
      <c r="C23" s="30" t="s">
        <v>24</v>
      </c>
      <c r="D23" s="38"/>
      <c r="E23" s="33"/>
      <c r="F23" s="41"/>
      <c r="G23" s="33"/>
      <c r="H23" s="41" t="s">
        <v>66</v>
      </c>
      <c r="I23" s="33">
        <v>1</v>
      </c>
      <c r="K23" s="33" t="s">
        <v>68</v>
      </c>
      <c r="L23" s="33">
        <v>1</v>
      </c>
      <c r="M23" s="33" t="s">
        <v>68</v>
      </c>
      <c r="N23" s="33">
        <v>1</v>
      </c>
      <c r="O23" s="33" t="s">
        <v>66</v>
      </c>
      <c r="P23" s="33">
        <v>1</v>
      </c>
    </row>
    <row r="24" spans="2:16" ht="15.75" x14ac:dyDescent="0.25">
      <c r="B24" s="5">
        <v>11</v>
      </c>
      <c r="C24" s="29" t="s">
        <v>25</v>
      </c>
      <c r="D24" s="39"/>
      <c r="E24" s="34"/>
      <c r="F24" s="40"/>
      <c r="G24" s="34"/>
      <c r="H24" s="40"/>
      <c r="I24" s="34"/>
      <c r="K24" s="34" t="s">
        <v>68</v>
      </c>
      <c r="L24" s="34">
        <v>1</v>
      </c>
      <c r="M24" s="34" t="s">
        <v>68</v>
      </c>
      <c r="N24" s="34">
        <v>1</v>
      </c>
      <c r="O24" s="34" t="s">
        <v>66</v>
      </c>
      <c r="P24" s="34">
        <v>1</v>
      </c>
    </row>
    <row r="25" spans="2:16" ht="15.75" x14ac:dyDescent="0.25">
      <c r="B25" s="32">
        <v>12</v>
      </c>
      <c r="C25" s="30" t="s">
        <v>26</v>
      </c>
      <c r="D25" s="38"/>
      <c r="E25" s="33"/>
      <c r="F25" s="41"/>
      <c r="G25" s="33"/>
      <c r="H25" s="41" t="s">
        <v>68</v>
      </c>
      <c r="I25" s="33">
        <v>1</v>
      </c>
      <c r="K25" s="33" t="s">
        <v>68</v>
      </c>
      <c r="L25" s="33">
        <v>1</v>
      </c>
      <c r="M25" s="33" t="s">
        <v>68</v>
      </c>
      <c r="N25" s="33">
        <v>1</v>
      </c>
      <c r="O25" s="33" t="s">
        <v>67</v>
      </c>
      <c r="P25" s="33">
        <v>1</v>
      </c>
    </row>
    <row r="26" spans="2:16" ht="15.75" x14ac:dyDescent="0.25">
      <c r="B26" s="5">
        <v>13</v>
      </c>
      <c r="C26" s="29" t="s">
        <v>27</v>
      </c>
      <c r="D26" s="39"/>
      <c r="E26" s="34"/>
      <c r="F26" s="40"/>
      <c r="G26" s="34"/>
      <c r="H26" s="40" t="s">
        <v>68</v>
      </c>
      <c r="I26" s="34">
        <v>1</v>
      </c>
      <c r="K26" s="34" t="s">
        <v>68</v>
      </c>
      <c r="L26" s="34">
        <v>1</v>
      </c>
      <c r="M26" s="34" t="s">
        <v>68</v>
      </c>
      <c r="N26" s="34">
        <v>1</v>
      </c>
      <c r="O26" s="34" t="s">
        <v>67</v>
      </c>
      <c r="P26" s="34">
        <v>1</v>
      </c>
    </row>
    <row r="27" spans="2:16" ht="15.75" x14ac:dyDescent="0.25">
      <c r="B27" s="32">
        <v>14</v>
      </c>
      <c r="C27" s="30" t="s">
        <v>28</v>
      </c>
      <c r="D27" s="38"/>
      <c r="E27" s="33"/>
      <c r="F27" s="41"/>
      <c r="G27" s="33"/>
      <c r="H27" s="41"/>
      <c r="I27" s="33"/>
      <c r="K27" s="33" t="s">
        <v>68</v>
      </c>
      <c r="L27" s="33">
        <v>1</v>
      </c>
      <c r="M27" s="33" t="s">
        <v>68</v>
      </c>
      <c r="N27" s="33">
        <v>1</v>
      </c>
      <c r="O27" s="33" t="s">
        <v>68</v>
      </c>
      <c r="P27" s="33">
        <v>1</v>
      </c>
    </row>
    <row r="28" spans="2:16" ht="15.75" x14ac:dyDescent="0.25">
      <c r="B28" s="5">
        <v>15</v>
      </c>
      <c r="C28" s="29" t="s">
        <v>29</v>
      </c>
      <c r="D28" s="39"/>
      <c r="E28" s="34"/>
      <c r="F28" s="40"/>
      <c r="G28" s="34"/>
      <c r="H28" s="40"/>
      <c r="I28" s="34"/>
      <c r="K28" s="34" t="s">
        <v>68</v>
      </c>
      <c r="L28" s="34">
        <v>1</v>
      </c>
      <c r="M28" s="34" t="s">
        <v>68</v>
      </c>
      <c r="N28" s="34">
        <v>1</v>
      </c>
      <c r="O28" s="34" t="s">
        <v>68</v>
      </c>
      <c r="P28" s="34">
        <v>1</v>
      </c>
    </row>
    <row r="29" spans="2:16" ht="15.75" x14ac:dyDescent="0.25">
      <c r="B29" s="32">
        <v>16</v>
      </c>
      <c r="C29" s="30" t="s">
        <v>30</v>
      </c>
      <c r="D29" s="38"/>
      <c r="E29" s="33"/>
      <c r="F29" s="41"/>
      <c r="G29" s="33"/>
      <c r="H29" s="41" t="s">
        <v>66</v>
      </c>
      <c r="I29" s="33">
        <v>1</v>
      </c>
      <c r="K29" s="33" t="s">
        <v>67</v>
      </c>
      <c r="L29" s="33">
        <v>1</v>
      </c>
      <c r="M29" s="33" t="s">
        <v>67</v>
      </c>
      <c r="N29" s="33">
        <v>1</v>
      </c>
      <c r="O29" s="33" t="s">
        <v>68</v>
      </c>
      <c r="P29" s="33">
        <v>1</v>
      </c>
    </row>
    <row r="30" spans="2:16" ht="15.75" x14ac:dyDescent="0.25">
      <c r="B30" s="5">
        <v>17</v>
      </c>
      <c r="C30" s="29" t="s">
        <v>31</v>
      </c>
      <c r="D30" s="39"/>
      <c r="E30" s="34"/>
      <c r="F30" s="40"/>
      <c r="G30" s="34"/>
      <c r="H30" s="40" t="s">
        <v>66</v>
      </c>
      <c r="I30" s="34">
        <v>1</v>
      </c>
      <c r="K30" s="34" t="s">
        <v>67</v>
      </c>
      <c r="L30" s="34">
        <v>1</v>
      </c>
      <c r="M30" s="34" t="s">
        <v>67</v>
      </c>
      <c r="N30" s="34">
        <v>1</v>
      </c>
      <c r="O30" s="34" t="s">
        <v>68</v>
      </c>
      <c r="P30" s="34">
        <v>1</v>
      </c>
    </row>
    <row r="31" spans="2:16" ht="15.75" x14ac:dyDescent="0.25">
      <c r="B31" s="32">
        <v>18</v>
      </c>
      <c r="C31" s="30" t="s">
        <v>32</v>
      </c>
      <c r="D31" s="33"/>
      <c r="E31" s="33"/>
      <c r="F31" s="33"/>
      <c r="G31" s="33"/>
      <c r="H31" s="33"/>
      <c r="I31" s="33"/>
      <c r="K31" s="33" t="s">
        <v>66</v>
      </c>
      <c r="L31" s="33">
        <v>1</v>
      </c>
      <c r="M31" s="33" t="s">
        <v>66</v>
      </c>
      <c r="N31" s="33">
        <v>1</v>
      </c>
      <c r="O31" s="33" t="s">
        <v>66</v>
      </c>
      <c r="P31" s="33">
        <v>1</v>
      </c>
    </row>
    <row r="32" spans="2:16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  <c r="K32" s="34" t="s">
        <v>66</v>
      </c>
      <c r="L32" s="34">
        <v>1</v>
      </c>
      <c r="M32" s="34" t="s">
        <v>66</v>
      </c>
      <c r="N32" s="34">
        <v>1</v>
      </c>
      <c r="O32" s="34" t="s">
        <v>66</v>
      </c>
      <c r="P32" s="34">
        <v>0</v>
      </c>
    </row>
    <row r="33" spans="2:16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  <c r="K33" s="33" t="s">
        <v>66</v>
      </c>
      <c r="L33" s="33">
        <v>1</v>
      </c>
      <c r="M33" s="33" t="s">
        <v>77</v>
      </c>
      <c r="N33" s="33"/>
      <c r="O33" s="33"/>
      <c r="P33" s="33"/>
    </row>
    <row r="34" spans="2:16" ht="15.75" x14ac:dyDescent="0.25">
      <c r="B34" s="5">
        <v>21</v>
      </c>
      <c r="C34" s="29" t="s">
        <v>35</v>
      </c>
      <c r="D34" s="34"/>
      <c r="E34" s="34"/>
      <c r="F34" s="34"/>
      <c r="G34" s="34"/>
      <c r="H34" s="34"/>
      <c r="I34" s="34"/>
      <c r="K34" s="34" t="s">
        <v>77</v>
      </c>
      <c r="L34" s="34"/>
      <c r="M34" s="34" t="s">
        <v>77</v>
      </c>
      <c r="N34" s="34"/>
      <c r="O34" s="34" t="s">
        <v>77</v>
      </c>
      <c r="P34" s="34"/>
    </row>
    <row r="35" spans="2:16" ht="15.75" x14ac:dyDescent="0.25">
      <c r="B35" s="32">
        <v>22</v>
      </c>
      <c r="C35" s="30" t="s">
        <v>36</v>
      </c>
      <c r="D35" s="33"/>
      <c r="E35" s="33"/>
      <c r="F35" s="33"/>
      <c r="G35" s="33"/>
      <c r="H35" s="33"/>
      <c r="I35" s="33"/>
      <c r="K35" s="33" t="s">
        <v>77</v>
      </c>
      <c r="L35" s="33"/>
      <c r="M35" s="33" t="s">
        <v>77</v>
      </c>
      <c r="N35" s="33"/>
      <c r="O35" s="33" t="s">
        <v>77</v>
      </c>
      <c r="P35" s="33"/>
    </row>
    <row r="36" spans="2:16" ht="15.75" x14ac:dyDescent="0.25">
      <c r="B36" s="5">
        <v>23</v>
      </c>
      <c r="C36" s="29" t="s">
        <v>37</v>
      </c>
      <c r="D36" s="34"/>
      <c r="E36" s="34"/>
      <c r="F36" s="34"/>
      <c r="G36" s="34"/>
      <c r="H36" s="34"/>
      <c r="I36" s="34"/>
      <c r="K36" s="34" t="s">
        <v>77</v>
      </c>
      <c r="L36" s="34"/>
      <c r="M36" s="34" t="s">
        <v>77</v>
      </c>
      <c r="N36" s="34"/>
      <c r="O36" s="34" t="s">
        <v>77</v>
      </c>
      <c r="P36" s="34"/>
    </row>
    <row r="37" spans="2:16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6</v>
      </c>
      <c r="K37" s="33" t="s">
        <v>77</v>
      </c>
      <c r="L37" s="33">
        <f>SUM(L20:L35)</f>
        <v>15</v>
      </c>
      <c r="M37" s="33" t="s">
        <v>77</v>
      </c>
      <c r="N37" s="33">
        <f>SUM(N20:N35)</f>
        <v>12</v>
      </c>
      <c r="O37" s="33" t="s">
        <v>77</v>
      </c>
      <c r="P37" s="33">
        <f>SUM(P20:P35)</f>
        <v>10</v>
      </c>
    </row>
    <row r="38" spans="2:16" x14ac:dyDescent="0.25">
      <c r="B38" s="1"/>
      <c r="E38" s="35"/>
      <c r="F38" s="35"/>
      <c r="G38" s="35"/>
      <c r="H38" s="35"/>
      <c r="I38" s="35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D7">
    <cfRule type="expression" dxfId="160" priority="55">
      <formula>D7=""</formula>
    </cfRule>
  </conditionalFormatting>
  <conditionalFormatting sqref="E7">
    <cfRule type="expression" dxfId="159" priority="54">
      <formula>E7=""</formula>
    </cfRule>
  </conditionalFormatting>
  <conditionalFormatting sqref="C7">
    <cfRule type="expression" dxfId="158" priority="53">
      <formula>C7=""</formula>
    </cfRule>
  </conditionalFormatting>
  <conditionalFormatting sqref="B7">
    <cfRule type="expression" dxfId="157" priority="52">
      <formula>B7=""</formula>
    </cfRule>
  </conditionalFormatting>
  <conditionalFormatting sqref="F7">
    <cfRule type="expression" dxfId="156" priority="51">
      <formula>F7=""</formula>
    </cfRule>
  </conditionalFormatting>
  <conditionalFormatting sqref="L34:P34">
    <cfRule type="cellIs" dxfId="155" priority="5" operator="notEqual">
      <formula>E34</formula>
    </cfRule>
  </conditionalFormatting>
  <conditionalFormatting sqref="K13">
    <cfRule type="cellIs" dxfId="154" priority="50" operator="notEqual">
      <formula>D13</formula>
    </cfRule>
  </conditionalFormatting>
  <conditionalFormatting sqref="L13:P13">
    <cfRule type="cellIs" dxfId="153" priority="49" operator="notEqual">
      <formula>E13</formula>
    </cfRule>
  </conditionalFormatting>
  <conditionalFormatting sqref="K14">
    <cfRule type="cellIs" dxfId="152" priority="48" operator="notEqual">
      <formula>D14</formula>
    </cfRule>
  </conditionalFormatting>
  <conditionalFormatting sqref="L14:P14">
    <cfRule type="cellIs" dxfId="151" priority="47" operator="notEqual">
      <formula>E14</formula>
    </cfRule>
  </conditionalFormatting>
  <conditionalFormatting sqref="K15">
    <cfRule type="cellIs" dxfId="150" priority="46" operator="notEqual">
      <formula>D15</formula>
    </cfRule>
  </conditionalFormatting>
  <conditionalFormatting sqref="L15:P15">
    <cfRule type="cellIs" dxfId="149" priority="45" operator="notEqual">
      <formula>E15</formula>
    </cfRule>
  </conditionalFormatting>
  <conditionalFormatting sqref="K17">
    <cfRule type="cellIs" dxfId="148" priority="44" operator="notEqual">
      <formula>D17</formula>
    </cfRule>
  </conditionalFormatting>
  <conditionalFormatting sqref="L17:P17">
    <cfRule type="cellIs" dxfId="147" priority="43" operator="notEqual">
      <formula>E17</formula>
    </cfRule>
  </conditionalFormatting>
  <conditionalFormatting sqref="K19">
    <cfRule type="cellIs" dxfId="146" priority="42" operator="notEqual">
      <formula>D19</formula>
    </cfRule>
  </conditionalFormatting>
  <conditionalFormatting sqref="L19:P19">
    <cfRule type="cellIs" dxfId="145" priority="41" operator="notEqual">
      <formula>E19</formula>
    </cfRule>
  </conditionalFormatting>
  <conditionalFormatting sqref="K21">
    <cfRule type="cellIs" dxfId="144" priority="40" operator="notEqual">
      <formula>D21</formula>
    </cfRule>
  </conditionalFormatting>
  <conditionalFormatting sqref="L21:P21">
    <cfRule type="cellIs" dxfId="143" priority="39" operator="notEqual">
      <formula>E21</formula>
    </cfRule>
  </conditionalFormatting>
  <conditionalFormatting sqref="K23">
    <cfRule type="cellIs" dxfId="142" priority="38" operator="notEqual">
      <formula>D23</formula>
    </cfRule>
  </conditionalFormatting>
  <conditionalFormatting sqref="L23:P23">
    <cfRule type="cellIs" dxfId="141" priority="37" operator="notEqual">
      <formula>E23</formula>
    </cfRule>
  </conditionalFormatting>
  <conditionalFormatting sqref="K25">
    <cfRule type="cellIs" dxfId="140" priority="36" operator="notEqual">
      <formula>D25</formula>
    </cfRule>
  </conditionalFormatting>
  <conditionalFormatting sqref="L25:P25">
    <cfRule type="cellIs" dxfId="139" priority="35" operator="notEqual">
      <formula>E25</formula>
    </cfRule>
  </conditionalFormatting>
  <conditionalFormatting sqref="K27">
    <cfRule type="cellIs" dxfId="138" priority="34" operator="notEqual">
      <formula>D27</formula>
    </cfRule>
  </conditionalFormatting>
  <conditionalFormatting sqref="L27:P27">
    <cfRule type="cellIs" dxfId="137" priority="33" operator="notEqual">
      <formula>E27</formula>
    </cfRule>
  </conditionalFormatting>
  <conditionalFormatting sqref="K29">
    <cfRule type="cellIs" dxfId="136" priority="32" operator="notEqual">
      <formula>D29</formula>
    </cfRule>
  </conditionalFormatting>
  <conditionalFormatting sqref="L29:P29">
    <cfRule type="cellIs" dxfId="135" priority="31" operator="notEqual">
      <formula>E29</formula>
    </cfRule>
  </conditionalFormatting>
  <conditionalFormatting sqref="K31">
    <cfRule type="cellIs" dxfId="134" priority="30" operator="notEqual">
      <formula>D31</formula>
    </cfRule>
  </conditionalFormatting>
  <conditionalFormatting sqref="L31:P31">
    <cfRule type="cellIs" dxfId="133" priority="29" operator="notEqual">
      <formula>E31</formula>
    </cfRule>
  </conditionalFormatting>
  <conditionalFormatting sqref="K33">
    <cfRule type="cellIs" dxfId="132" priority="28" operator="notEqual">
      <formula>D33</formula>
    </cfRule>
  </conditionalFormatting>
  <conditionalFormatting sqref="L33:P33">
    <cfRule type="cellIs" dxfId="131" priority="27" operator="notEqual">
      <formula>E33</formula>
    </cfRule>
  </conditionalFormatting>
  <conditionalFormatting sqref="K35">
    <cfRule type="cellIs" dxfId="130" priority="26" operator="notEqual">
      <formula>D35</formula>
    </cfRule>
  </conditionalFormatting>
  <conditionalFormatting sqref="L35:P35">
    <cfRule type="cellIs" dxfId="129" priority="25" operator="notEqual">
      <formula>E35</formula>
    </cfRule>
  </conditionalFormatting>
  <conditionalFormatting sqref="K16">
    <cfRule type="cellIs" dxfId="128" priority="24" operator="notEqual">
      <formula>D16</formula>
    </cfRule>
  </conditionalFormatting>
  <conditionalFormatting sqref="L16:P16">
    <cfRule type="cellIs" dxfId="127" priority="23" operator="notEqual">
      <formula>E16</formula>
    </cfRule>
  </conditionalFormatting>
  <conditionalFormatting sqref="K18">
    <cfRule type="cellIs" dxfId="126" priority="22" operator="notEqual">
      <formula>D18</formula>
    </cfRule>
  </conditionalFormatting>
  <conditionalFormatting sqref="L18:P18">
    <cfRule type="cellIs" dxfId="125" priority="21" operator="notEqual">
      <formula>E18</formula>
    </cfRule>
  </conditionalFormatting>
  <conditionalFormatting sqref="K20">
    <cfRule type="cellIs" dxfId="124" priority="20" operator="notEqual">
      <formula>D20</formula>
    </cfRule>
  </conditionalFormatting>
  <conditionalFormatting sqref="L20:P20">
    <cfRule type="cellIs" dxfId="123" priority="19" operator="notEqual">
      <formula>E20</formula>
    </cfRule>
  </conditionalFormatting>
  <conditionalFormatting sqref="K22">
    <cfRule type="cellIs" dxfId="122" priority="18" operator="notEqual">
      <formula>D22</formula>
    </cfRule>
  </conditionalFormatting>
  <conditionalFormatting sqref="L22:P22">
    <cfRule type="cellIs" dxfId="121" priority="17" operator="notEqual">
      <formula>E22</formula>
    </cfRule>
  </conditionalFormatting>
  <conditionalFormatting sqref="K24">
    <cfRule type="cellIs" dxfId="120" priority="16" operator="notEqual">
      <formula>D24</formula>
    </cfRule>
  </conditionalFormatting>
  <conditionalFormatting sqref="L24:P24">
    <cfRule type="cellIs" dxfId="119" priority="15" operator="notEqual">
      <formula>E24</formula>
    </cfRule>
  </conditionalFormatting>
  <conditionalFormatting sqref="K26">
    <cfRule type="cellIs" dxfId="118" priority="14" operator="notEqual">
      <formula>D26</formula>
    </cfRule>
  </conditionalFormatting>
  <conditionalFormatting sqref="L26:P26">
    <cfRule type="cellIs" dxfId="117" priority="13" operator="notEqual">
      <formula>E26</formula>
    </cfRule>
  </conditionalFormatting>
  <conditionalFormatting sqref="K28">
    <cfRule type="cellIs" dxfId="116" priority="12" operator="notEqual">
      <formula>D28</formula>
    </cfRule>
  </conditionalFormatting>
  <conditionalFormatting sqref="L28:P28">
    <cfRule type="cellIs" dxfId="115" priority="11" operator="notEqual">
      <formula>E28</formula>
    </cfRule>
  </conditionalFormatting>
  <conditionalFormatting sqref="K30">
    <cfRule type="cellIs" dxfId="114" priority="10" operator="notEqual">
      <formula>D30</formula>
    </cfRule>
  </conditionalFormatting>
  <conditionalFormatting sqref="L30:P30">
    <cfRule type="cellIs" dxfId="113" priority="9" operator="notEqual">
      <formula>E30</formula>
    </cfRule>
  </conditionalFormatting>
  <conditionalFormatting sqref="K32">
    <cfRule type="cellIs" dxfId="112" priority="8" operator="notEqual">
      <formula>D32</formula>
    </cfRule>
  </conditionalFormatting>
  <conditionalFormatting sqref="L32:P32">
    <cfRule type="cellIs" dxfId="111" priority="7" operator="notEqual">
      <formula>E32</formula>
    </cfRule>
  </conditionalFormatting>
  <conditionalFormatting sqref="K34">
    <cfRule type="cellIs" dxfId="110" priority="6" operator="notEqual">
      <formula>D34</formula>
    </cfRule>
  </conditionalFormatting>
  <conditionalFormatting sqref="L36:P36">
    <cfRule type="cellIs" dxfId="109" priority="3" operator="notEqual">
      <formula>E36</formula>
    </cfRule>
  </conditionalFormatting>
  <conditionalFormatting sqref="K36">
    <cfRule type="cellIs" dxfId="108" priority="4" operator="notEqual">
      <formula>D36</formula>
    </cfRule>
  </conditionalFormatting>
  <conditionalFormatting sqref="K37">
    <cfRule type="cellIs" dxfId="107" priority="2" operator="notEqual">
      <formula>D37</formula>
    </cfRule>
  </conditionalFormatting>
  <conditionalFormatting sqref="L37:P37">
    <cfRule type="cellIs" dxfId="106" priority="1" operator="notEqual">
      <formula>E37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B2:P38"/>
  <sheetViews>
    <sheetView topLeftCell="A4" zoomScale="70" zoomScaleNormal="70" workbookViewId="0">
      <selection activeCell="J16" sqref="J16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  <col min="11" max="16" width="11.42578125" hidden="1" customWidth="1"/>
  </cols>
  <sheetData>
    <row r="2" spans="2:16" ht="21" x14ac:dyDescent="0.25">
      <c r="B2" s="61" t="str">
        <f>"PROGRAMA DE OPERACIÓN DEL SERVICIO ("&amp;B7&amp;" - "&amp;C7&amp;")"</f>
        <v>PROGRAMA DE OPERACIÓN DEL SERVICIO (4 - Ida)</v>
      </c>
      <c r="C2" s="61"/>
      <c r="D2" s="61"/>
      <c r="E2" s="61"/>
      <c r="F2" s="61"/>
      <c r="G2" s="61"/>
      <c r="H2" s="61"/>
      <c r="I2" s="61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16" x14ac:dyDescent="0.25">
      <c r="B7" s="3">
        <v>4</v>
      </c>
      <c r="C7" s="3" t="s">
        <v>40</v>
      </c>
      <c r="D7" s="3" t="s">
        <v>75</v>
      </c>
      <c r="E7" s="3" t="s">
        <v>76</v>
      </c>
      <c r="F7" s="3" t="str">
        <f>+'3-R'!F7</f>
        <v>Elecciones</v>
      </c>
      <c r="G7" s="31"/>
    </row>
    <row r="9" spans="2:16" s="1" customFormat="1" x14ac:dyDescent="0.25">
      <c r="B9" s="1" t="s">
        <v>6</v>
      </c>
    </row>
    <row r="11" spans="2:16" ht="22.5" customHeight="1" x14ac:dyDescent="0.25">
      <c r="B11" s="64" t="s">
        <v>7</v>
      </c>
      <c r="C11" s="64" t="s">
        <v>8</v>
      </c>
      <c r="D11" s="66" t="s">
        <v>9</v>
      </c>
      <c r="E11" s="67"/>
      <c r="F11" s="66" t="s">
        <v>10</v>
      </c>
      <c r="G11" s="67"/>
      <c r="H11" s="63" t="s">
        <v>11</v>
      </c>
      <c r="I11" s="63"/>
      <c r="K11" s="63" t="s">
        <v>9</v>
      </c>
      <c r="L11" s="63"/>
      <c r="M11" s="63" t="s">
        <v>10</v>
      </c>
      <c r="N11" s="63"/>
      <c r="O11" s="63" t="s">
        <v>11</v>
      </c>
      <c r="P11" s="63"/>
    </row>
    <row r="12" spans="2:16" ht="30" x14ac:dyDescent="0.25">
      <c r="B12" s="65"/>
      <c r="C12" s="65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  <c r="K12" s="4" t="s">
        <v>12</v>
      </c>
      <c r="L12" s="4" t="s">
        <v>13</v>
      </c>
      <c r="M12" s="4" t="s">
        <v>12</v>
      </c>
      <c r="N12" s="4" t="s">
        <v>13</v>
      </c>
      <c r="O12" s="4" t="s">
        <v>12</v>
      </c>
      <c r="P12" s="4" t="s">
        <v>13</v>
      </c>
    </row>
    <row r="13" spans="2:16" ht="15.75" customHeight="1" x14ac:dyDescent="0.25">
      <c r="B13" s="32">
        <v>0</v>
      </c>
      <c r="C13" s="30" t="s">
        <v>14</v>
      </c>
      <c r="D13" s="33"/>
      <c r="E13" s="36"/>
      <c r="F13" s="33"/>
      <c r="G13" s="33"/>
      <c r="H13" s="33"/>
      <c r="I13" s="33"/>
      <c r="K13" s="33" t="s">
        <v>77</v>
      </c>
      <c r="L13" s="33"/>
      <c r="M13" s="33" t="s">
        <v>77</v>
      </c>
      <c r="N13" s="33"/>
      <c r="O13" s="33" t="s">
        <v>77</v>
      </c>
      <c r="P13" s="33"/>
    </row>
    <row r="14" spans="2:16" ht="15.75" x14ac:dyDescent="0.25">
      <c r="B14" s="5">
        <v>1</v>
      </c>
      <c r="C14" s="29" t="s">
        <v>15</v>
      </c>
      <c r="D14" s="34"/>
      <c r="E14" s="34"/>
      <c r="F14" s="34"/>
      <c r="G14" s="34"/>
      <c r="H14" s="34"/>
      <c r="I14" s="34"/>
      <c r="K14" s="34" t="s">
        <v>77</v>
      </c>
      <c r="L14" s="34"/>
      <c r="M14" s="34" t="s">
        <v>77</v>
      </c>
      <c r="N14" s="34"/>
      <c r="O14" s="34" t="s">
        <v>77</v>
      </c>
      <c r="P14" s="34"/>
    </row>
    <row r="15" spans="2:16" ht="15.75" x14ac:dyDescent="0.25">
      <c r="B15" s="32">
        <v>2</v>
      </c>
      <c r="C15" s="30" t="s">
        <v>16</v>
      </c>
      <c r="D15" s="33"/>
      <c r="E15" s="33"/>
      <c r="F15" s="33"/>
      <c r="G15" s="33"/>
      <c r="H15" s="33"/>
      <c r="I15" s="33"/>
      <c r="K15" s="33" t="s">
        <v>77</v>
      </c>
      <c r="L15" s="33"/>
      <c r="M15" s="33" t="s">
        <v>77</v>
      </c>
      <c r="N15" s="33"/>
      <c r="O15" s="33" t="s">
        <v>77</v>
      </c>
      <c r="P15" s="33"/>
    </row>
    <row r="16" spans="2:16" ht="15.75" x14ac:dyDescent="0.25">
      <c r="B16" s="5">
        <v>3</v>
      </c>
      <c r="C16" s="29" t="s">
        <v>17</v>
      </c>
      <c r="D16" s="34"/>
      <c r="E16" s="34"/>
      <c r="F16" s="34"/>
      <c r="G16" s="34"/>
      <c r="H16" s="34"/>
      <c r="I16" s="34"/>
      <c r="K16" s="34" t="s">
        <v>77</v>
      </c>
      <c r="L16" s="34"/>
      <c r="M16" s="34" t="s">
        <v>77</v>
      </c>
      <c r="N16" s="34"/>
      <c r="O16" s="34" t="s">
        <v>77</v>
      </c>
      <c r="P16" s="34"/>
    </row>
    <row r="17" spans="2:16" ht="15.75" x14ac:dyDescent="0.25">
      <c r="B17" s="32">
        <v>4</v>
      </c>
      <c r="C17" s="30" t="s">
        <v>18</v>
      </c>
      <c r="D17" s="33"/>
      <c r="E17" s="33"/>
      <c r="F17" s="33"/>
      <c r="G17" s="33"/>
      <c r="H17" s="33"/>
      <c r="I17" s="33"/>
      <c r="K17" s="33" t="s">
        <v>77</v>
      </c>
      <c r="L17" s="33"/>
      <c r="M17" s="33" t="s">
        <v>77</v>
      </c>
      <c r="N17" s="33"/>
      <c r="O17" s="33" t="s">
        <v>77</v>
      </c>
      <c r="P17" s="33"/>
    </row>
    <row r="18" spans="2:16" ht="15.75" x14ac:dyDescent="0.25">
      <c r="B18" s="5">
        <v>5</v>
      </c>
      <c r="C18" s="29" t="s">
        <v>19</v>
      </c>
      <c r="D18" s="34"/>
      <c r="E18" s="34"/>
      <c r="F18" s="34"/>
      <c r="G18" s="34"/>
      <c r="H18" s="34"/>
      <c r="I18" s="34"/>
      <c r="K18" s="34" t="s">
        <v>77</v>
      </c>
      <c r="L18" s="34"/>
      <c r="M18" s="34" t="s">
        <v>77</v>
      </c>
      <c r="N18" s="34"/>
      <c r="O18" s="34" t="s">
        <v>77</v>
      </c>
      <c r="P18" s="34"/>
    </row>
    <row r="19" spans="2:16" ht="15.75" x14ac:dyDescent="0.25">
      <c r="B19" s="32">
        <v>6</v>
      </c>
      <c r="C19" s="30" t="s">
        <v>20</v>
      </c>
      <c r="D19" s="33"/>
      <c r="E19" s="33"/>
      <c r="F19" s="33"/>
      <c r="G19" s="33"/>
      <c r="H19" s="33"/>
      <c r="I19" s="33"/>
      <c r="K19" s="33" t="s">
        <v>77</v>
      </c>
      <c r="L19" s="33"/>
      <c r="M19" s="33" t="s">
        <v>77</v>
      </c>
      <c r="N19" s="33"/>
      <c r="O19" s="33" t="s">
        <v>77</v>
      </c>
      <c r="P19" s="33"/>
    </row>
    <row r="20" spans="2:16" ht="15.75" x14ac:dyDescent="0.25">
      <c r="B20" s="5">
        <v>7</v>
      </c>
      <c r="C20" s="29" t="s">
        <v>21</v>
      </c>
      <c r="D20" s="34"/>
      <c r="E20" s="34"/>
      <c r="F20" s="34"/>
      <c r="G20" s="34"/>
      <c r="H20" s="34" t="str">
        <f t="shared" ref="H20" si="0">IF(OR(I20="-",I20=0),"",IF(AND(I20&gt;=1,I20&lt;=2,F20&gt;=18),"baja",IF(AND(I20&gt;1,I20&lt;=2,F20&gt;=10,F20&lt;18),"media",IF(AND(I20&gt;=2,F20&lt;=9),"alta",""))))</f>
        <v/>
      </c>
      <c r="I20" s="34"/>
      <c r="K20" s="34" t="s">
        <v>77</v>
      </c>
      <c r="L20" s="34"/>
      <c r="M20" s="34" t="s">
        <v>77</v>
      </c>
      <c r="N20" s="34"/>
      <c r="O20" s="34" t="s">
        <v>77</v>
      </c>
      <c r="P20" s="34"/>
    </row>
    <row r="21" spans="2:16" ht="15.75" x14ac:dyDescent="0.25">
      <c r="B21" s="32">
        <v>8</v>
      </c>
      <c r="C21" s="30" t="s">
        <v>22</v>
      </c>
      <c r="D21" s="33"/>
      <c r="E21" s="33"/>
      <c r="F21" s="33"/>
      <c r="G21" s="33"/>
      <c r="H21" s="33" t="str">
        <f t="shared" ref="H21" si="1">IF(OR(I21="-",I21=0),"",IF(AND(I21&gt;=1,I21&lt;=2,B21&gt;=17),"baja",IF(AND(I21&gt;1,I21&lt;=2,B21&gt;=11,B21&lt;17),"media",IF(AND(I21&gt;=1,I21&lt;=2,B21&lt;=10),"alta",""))))</f>
        <v/>
      </c>
      <c r="I21" s="33"/>
      <c r="K21" s="33" t="s">
        <v>67</v>
      </c>
      <c r="L21" s="33">
        <v>2</v>
      </c>
      <c r="M21" s="33" t="s">
        <v>77</v>
      </c>
      <c r="N21" s="33"/>
      <c r="O21" s="33" t="s">
        <v>77</v>
      </c>
      <c r="P21" s="33"/>
    </row>
    <row r="22" spans="2:16" ht="15.75" x14ac:dyDescent="0.25">
      <c r="B22" s="5">
        <v>9</v>
      </c>
      <c r="C22" s="29" t="s">
        <v>23</v>
      </c>
      <c r="D22" s="34"/>
      <c r="E22" s="34"/>
      <c r="F22" s="34"/>
      <c r="G22" s="34"/>
      <c r="H22" s="34" t="s">
        <v>66</v>
      </c>
      <c r="I22" s="34">
        <v>1</v>
      </c>
      <c r="K22" s="34" t="s">
        <v>67</v>
      </c>
      <c r="L22" s="34">
        <v>2</v>
      </c>
      <c r="M22" s="34" t="s">
        <v>66</v>
      </c>
      <c r="N22" s="34">
        <v>2</v>
      </c>
      <c r="O22" s="34" t="s">
        <v>77</v>
      </c>
      <c r="P22" s="34"/>
    </row>
    <row r="23" spans="2:16" ht="15.75" x14ac:dyDescent="0.25">
      <c r="B23" s="32">
        <v>10</v>
      </c>
      <c r="C23" s="30" t="s">
        <v>24</v>
      </c>
      <c r="D23" s="33"/>
      <c r="E23" s="33"/>
      <c r="F23" s="33"/>
      <c r="G23" s="33"/>
      <c r="H23" s="33" t="s">
        <v>67</v>
      </c>
      <c r="I23" s="33">
        <v>1</v>
      </c>
      <c r="K23" s="33" t="s">
        <v>68</v>
      </c>
      <c r="L23" s="33">
        <v>2</v>
      </c>
      <c r="M23" s="33" t="s">
        <v>67</v>
      </c>
      <c r="N23" s="33">
        <v>2</v>
      </c>
      <c r="O23" s="33" t="s">
        <v>66</v>
      </c>
      <c r="P23" s="33">
        <v>1</v>
      </c>
    </row>
    <row r="24" spans="2:16" ht="15.75" x14ac:dyDescent="0.25">
      <c r="B24" s="5">
        <v>11</v>
      </c>
      <c r="C24" s="29" t="s">
        <v>25</v>
      </c>
      <c r="D24" s="34"/>
      <c r="E24" s="34"/>
      <c r="F24" s="34"/>
      <c r="G24" s="34"/>
      <c r="H24" s="34"/>
      <c r="I24" s="34"/>
      <c r="K24" s="34" t="s">
        <v>68</v>
      </c>
      <c r="L24" s="34">
        <v>2</v>
      </c>
      <c r="M24" s="34" t="s">
        <v>67</v>
      </c>
      <c r="N24" s="34">
        <v>2</v>
      </c>
      <c r="O24" s="34" t="s">
        <v>66</v>
      </c>
      <c r="P24" s="34">
        <v>1</v>
      </c>
    </row>
    <row r="25" spans="2:16" ht="15.75" x14ac:dyDescent="0.25">
      <c r="B25" s="32">
        <v>12</v>
      </c>
      <c r="C25" s="30" t="s">
        <v>26</v>
      </c>
      <c r="D25" s="33"/>
      <c r="E25" s="33"/>
      <c r="F25" s="33"/>
      <c r="G25" s="33"/>
      <c r="H25" s="33" t="s">
        <v>67</v>
      </c>
      <c r="I25" s="33">
        <v>1</v>
      </c>
      <c r="K25" s="33" t="s">
        <v>68</v>
      </c>
      <c r="L25" s="33">
        <v>2</v>
      </c>
      <c r="M25" s="33" t="s">
        <v>67</v>
      </c>
      <c r="N25" s="33">
        <v>2</v>
      </c>
      <c r="O25" s="33" t="s">
        <v>67</v>
      </c>
      <c r="P25" s="33">
        <v>1</v>
      </c>
    </row>
    <row r="26" spans="2:16" ht="15.75" x14ac:dyDescent="0.25">
      <c r="B26" s="5">
        <v>13</v>
      </c>
      <c r="C26" s="29" t="s">
        <v>27</v>
      </c>
      <c r="D26" s="34"/>
      <c r="E26" s="34"/>
      <c r="F26" s="34"/>
      <c r="G26" s="34"/>
      <c r="H26" s="34" t="s">
        <v>67</v>
      </c>
      <c r="I26" s="34">
        <v>1</v>
      </c>
      <c r="K26" s="34" t="s">
        <v>68</v>
      </c>
      <c r="L26" s="34">
        <v>2</v>
      </c>
      <c r="M26" s="34" t="s">
        <v>68</v>
      </c>
      <c r="N26" s="34">
        <v>2</v>
      </c>
      <c r="O26" s="34" t="s">
        <v>67</v>
      </c>
      <c r="P26" s="34">
        <v>1</v>
      </c>
    </row>
    <row r="27" spans="2:16" ht="15.75" x14ac:dyDescent="0.25">
      <c r="B27" s="32">
        <v>14</v>
      </c>
      <c r="C27" s="30" t="s">
        <v>28</v>
      </c>
      <c r="D27" s="33"/>
      <c r="E27" s="33"/>
      <c r="F27" s="33"/>
      <c r="G27" s="33"/>
      <c r="H27" s="33" t="s">
        <v>68</v>
      </c>
      <c r="I27" s="33">
        <v>1</v>
      </c>
      <c r="K27" s="33" t="s">
        <v>68</v>
      </c>
      <c r="L27" s="33">
        <v>2</v>
      </c>
      <c r="M27" s="33" t="s">
        <v>68</v>
      </c>
      <c r="N27" s="33">
        <v>2</v>
      </c>
      <c r="O27" s="33" t="s">
        <v>68</v>
      </c>
      <c r="P27" s="33">
        <v>1</v>
      </c>
    </row>
    <row r="28" spans="2:16" ht="15.75" x14ac:dyDescent="0.25">
      <c r="B28" s="5">
        <v>15</v>
      </c>
      <c r="C28" s="29" t="s">
        <v>29</v>
      </c>
      <c r="D28" s="34"/>
      <c r="E28" s="34"/>
      <c r="F28" s="34"/>
      <c r="G28" s="34"/>
      <c r="H28" s="34" t="s">
        <v>77</v>
      </c>
      <c r="I28" s="34"/>
      <c r="K28" s="34" t="s">
        <v>68</v>
      </c>
      <c r="L28" s="34">
        <v>2</v>
      </c>
      <c r="M28" s="34" t="s">
        <v>68</v>
      </c>
      <c r="N28" s="34">
        <v>2</v>
      </c>
      <c r="O28" s="34" t="s">
        <v>68</v>
      </c>
      <c r="P28" s="34">
        <v>1</v>
      </c>
    </row>
    <row r="29" spans="2:16" ht="15.75" x14ac:dyDescent="0.25">
      <c r="B29" s="32">
        <v>16</v>
      </c>
      <c r="C29" s="30" t="s">
        <v>30</v>
      </c>
      <c r="D29" s="33"/>
      <c r="E29" s="33"/>
      <c r="F29" s="33"/>
      <c r="G29" s="33"/>
      <c r="H29" s="33" t="s">
        <v>68</v>
      </c>
      <c r="I29" s="33">
        <v>1</v>
      </c>
      <c r="K29" s="33" t="s">
        <v>68</v>
      </c>
      <c r="L29" s="33">
        <v>2</v>
      </c>
      <c r="M29" s="33" t="s">
        <v>68</v>
      </c>
      <c r="N29" s="33">
        <v>2</v>
      </c>
      <c r="O29" s="33" t="s">
        <v>66</v>
      </c>
      <c r="P29" s="33">
        <v>1</v>
      </c>
    </row>
    <row r="30" spans="2:16" ht="15.75" x14ac:dyDescent="0.25">
      <c r="B30" s="5">
        <v>17</v>
      </c>
      <c r="C30" s="29" t="s">
        <v>31</v>
      </c>
      <c r="D30" s="34"/>
      <c r="E30" s="34"/>
      <c r="F30" s="34"/>
      <c r="G30" s="34"/>
      <c r="H30" s="34" t="s">
        <v>66</v>
      </c>
      <c r="I30" s="34">
        <v>1</v>
      </c>
      <c r="K30" s="34" t="s">
        <v>68</v>
      </c>
      <c r="L30" s="34">
        <v>2</v>
      </c>
      <c r="M30" s="34" t="s">
        <v>66</v>
      </c>
      <c r="N30" s="34">
        <v>2</v>
      </c>
      <c r="O30" s="34" t="s">
        <v>66</v>
      </c>
      <c r="P30" s="34">
        <v>1</v>
      </c>
    </row>
    <row r="31" spans="2:16" ht="15.75" x14ac:dyDescent="0.25">
      <c r="B31" s="32">
        <v>18</v>
      </c>
      <c r="C31" s="30" t="s">
        <v>32</v>
      </c>
      <c r="D31" s="33"/>
      <c r="E31" s="33"/>
      <c r="F31" s="33"/>
      <c r="G31" s="33"/>
      <c r="H31" s="33"/>
      <c r="I31" s="33"/>
      <c r="K31" s="33" t="s">
        <v>66</v>
      </c>
      <c r="L31" s="33">
        <v>2</v>
      </c>
      <c r="M31" s="33" t="s">
        <v>66</v>
      </c>
      <c r="N31" s="33">
        <v>2</v>
      </c>
      <c r="O31" s="33" t="s">
        <v>77</v>
      </c>
      <c r="P31" s="33"/>
    </row>
    <row r="32" spans="2:16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  <c r="K32" s="34" t="s">
        <v>66</v>
      </c>
      <c r="L32" s="34">
        <v>2</v>
      </c>
      <c r="M32" s="34" t="s">
        <v>77</v>
      </c>
      <c r="N32" s="34"/>
      <c r="O32" s="34" t="s">
        <v>77</v>
      </c>
      <c r="P32" s="34"/>
    </row>
    <row r="33" spans="2:16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  <c r="K33" s="33" t="s">
        <v>77</v>
      </c>
      <c r="L33" s="33"/>
      <c r="M33" s="33" t="s">
        <v>77</v>
      </c>
      <c r="N33" s="33"/>
      <c r="O33" s="33" t="s">
        <v>77</v>
      </c>
      <c r="P33" s="33"/>
    </row>
    <row r="34" spans="2:16" ht="15.75" x14ac:dyDescent="0.25">
      <c r="B34" s="5">
        <v>21</v>
      </c>
      <c r="C34" s="29" t="s">
        <v>35</v>
      </c>
      <c r="D34" s="34"/>
      <c r="E34" s="34"/>
      <c r="F34" s="34"/>
      <c r="G34" s="34"/>
      <c r="H34" s="34"/>
      <c r="I34" s="34"/>
      <c r="K34" s="34" t="s">
        <v>77</v>
      </c>
      <c r="L34" s="34"/>
      <c r="M34" s="34" t="s">
        <v>77</v>
      </c>
      <c r="N34" s="34"/>
      <c r="O34" s="34" t="s">
        <v>77</v>
      </c>
      <c r="P34" s="34"/>
    </row>
    <row r="35" spans="2:16" ht="15.75" x14ac:dyDescent="0.25">
      <c r="B35" s="32">
        <v>22</v>
      </c>
      <c r="C35" s="30" t="s">
        <v>36</v>
      </c>
      <c r="D35" s="33"/>
      <c r="E35" s="33"/>
      <c r="F35" s="33"/>
      <c r="G35" s="33"/>
      <c r="H35" s="33" t="str">
        <f t="shared" ref="F35:H36" si="2">IF(OR(I35="-",I35=0),"",IF(AND(I35&gt;=1,I35&lt;=2,F35&gt;=18),"baja",IF(AND(I35&gt;1,I35&lt;=2,F35&gt;=10,F35&lt;18),"media",IF(AND(I35&gt;=2,F35&lt;=9),"alta",""))))</f>
        <v/>
      </c>
      <c r="I35" s="33"/>
      <c r="K35" s="33" t="s">
        <v>77</v>
      </c>
      <c r="L35" s="33"/>
      <c r="M35" s="33" t="s">
        <v>77</v>
      </c>
      <c r="N35" s="33"/>
      <c r="O35" s="33" t="s">
        <v>77</v>
      </c>
      <c r="P35" s="33"/>
    </row>
    <row r="36" spans="2:16" ht="15.75" x14ac:dyDescent="0.25">
      <c r="B36" s="5">
        <v>23</v>
      </c>
      <c r="C36" s="29" t="s">
        <v>37</v>
      </c>
      <c r="D36" s="34"/>
      <c r="E36" s="34"/>
      <c r="F36" s="34" t="str">
        <f t="shared" si="2"/>
        <v/>
      </c>
      <c r="G36" s="34"/>
      <c r="H36" s="34" t="str">
        <f t="shared" si="2"/>
        <v/>
      </c>
      <c r="I36" s="34"/>
      <c r="K36" s="34" t="s">
        <v>77</v>
      </c>
      <c r="L36" s="34"/>
      <c r="M36" s="34" t="s">
        <v>77</v>
      </c>
      <c r="N36" s="34"/>
      <c r="O36" s="34" t="s">
        <v>77</v>
      </c>
      <c r="P36" s="34"/>
    </row>
    <row r="37" spans="2:16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7</v>
      </c>
      <c r="K37" s="6"/>
      <c r="L37" s="6">
        <f>SUM(L21:L36)</f>
        <v>24</v>
      </c>
      <c r="M37" s="6"/>
      <c r="N37" s="6">
        <f t="shared" ref="N37:P37" si="3">SUM(N21:N36)</f>
        <v>20</v>
      </c>
      <c r="O37" s="6"/>
      <c r="P37" s="6">
        <f t="shared" si="3"/>
        <v>8</v>
      </c>
    </row>
    <row r="38" spans="2:16" x14ac:dyDescent="0.25">
      <c r="B38" s="1"/>
      <c r="E38" s="35"/>
      <c r="F38" s="35"/>
      <c r="G38" s="35"/>
      <c r="H38" s="35"/>
      <c r="I38" s="35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D7">
    <cfRule type="expression" dxfId="105" priority="53">
      <formula>D7=""</formula>
    </cfRule>
  </conditionalFormatting>
  <conditionalFormatting sqref="E7">
    <cfRule type="expression" dxfId="104" priority="52">
      <formula>E7=""</formula>
    </cfRule>
  </conditionalFormatting>
  <conditionalFormatting sqref="C7">
    <cfRule type="expression" dxfId="103" priority="51">
      <formula>C7=""</formula>
    </cfRule>
  </conditionalFormatting>
  <conditionalFormatting sqref="B7">
    <cfRule type="expression" dxfId="102" priority="50">
      <formula>B7=""</formula>
    </cfRule>
  </conditionalFormatting>
  <conditionalFormatting sqref="F7">
    <cfRule type="expression" dxfId="101" priority="49">
      <formula>F7=""</formula>
    </cfRule>
  </conditionalFormatting>
  <conditionalFormatting sqref="L34:P34">
    <cfRule type="cellIs" dxfId="100" priority="3" operator="notEqual">
      <formula>E34</formula>
    </cfRule>
  </conditionalFormatting>
  <conditionalFormatting sqref="K36">
    <cfRule type="cellIs" dxfId="99" priority="2" operator="notEqual">
      <formula>D36</formula>
    </cfRule>
  </conditionalFormatting>
  <conditionalFormatting sqref="L36:P36">
    <cfRule type="cellIs" dxfId="98" priority="1" operator="notEqual">
      <formula>E36</formula>
    </cfRule>
  </conditionalFormatting>
  <conditionalFormatting sqref="K13">
    <cfRule type="cellIs" dxfId="97" priority="48" operator="notEqual">
      <formula>D13</formula>
    </cfRule>
  </conditionalFormatting>
  <conditionalFormatting sqref="L13:P13">
    <cfRule type="cellIs" dxfId="96" priority="47" operator="notEqual">
      <formula>E13</formula>
    </cfRule>
  </conditionalFormatting>
  <conditionalFormatting sqref="K14">
    <cfRule type="cellIs" dxfId="95" priority="46" operator="notEqual">
      <formula>D14</formula>
    </cfRule>
  </conditionalFormatting>
  <conditionalFormatting sqref="L14:P14">
    <cfRule type="cellIs" dxfId="94" priority="45" operator="notEqual">
      <formula>E14</formula>
    </cfRule>
  </conditionalFormatting>
  <conditionalFormatting sqref="K15">
    <cfRule type="cellIs" dxfId="93" priority="44" operator="notEqual">
      <formula>D15</formula>
    </cfRule>
  </conditionalFormatting>
  <conditionalFormatting sqref="L15:P15">
    <cfRule type="cellIs" dxfId="92" priority="43" operator="notEqual">
      <formula>E15</formula>
    </cfRule>
  </conditionalFormatting>
  <conditionalFormatting sqref="K17">
    <cfRule type="cellIs" dxfId="91" priority="42" operator="notEqual">
      <formula>D17</formula>
    </cfRule>
  </conditionalFormatting>
  <conditionalFormatting sqref="L17:P17">
    <cfRule type="cellIs" dxfId="90" priority="41" operator="notEqual">
      <formula>E17</formula>
    </cfRule>
  </conditionalFormatting>
  <conditionalFormatting sqref="K19">
    <cfRule type="cellIs" dxfId="89" priority="40" operator="notEqual">
      <formula>D19</formula>
    </cfRule>
  </conditionalFormatting>
  <conditionalFormatting sqref="L19:P19">
    <cfRule type="cellIs" dxfId="88" priority="39" operator="notEqual">
      <formula>E19</formula>
    </cfRule>
  </conditionalFormatting>
  <conditionalFormatting sqref="K21">
    <cfRule type="cellIs" dxfId="87" priority="38" operator="notEqual">
      <formula>D21</formula>
    </cfRule>
  </conditionalFormatting>
  <conditionalFormatting sqref="L21:P21">
    <cfRule type="cellIs" dxfId="86" priority="37" operator="notEqual">
      <formula>E21</formula>
    </cfRule>
  </conditionalFormatting>
  <conditionalFormatting sqref="K23">
    <cfRule type="cellIs" dxfId="85" priority="36" operator="notEqual">
      <formula>D23</formula>
    </cfRule>
  </conditionalFormatting>
  <conditionalFormatting sqref="L23:P23">
    <cfRule type="cellIs" dxfId="84" priority="35" operator="notEqual">
      <formula>E23</formula>
    </cfRule>
  </conditionalFormatting>
  <conditionalFormatting sqref="K25">
    <cfRule type="cellIs" dxfId="83" priority="34" operator="notEqual">
      <formula>D25</formula>
    </cfRule>
  </conditionalFormatting>
  <conditionalFormatting sqref="L25:P25">
    <cfRule type="cellIs" dxfId="82" priority="33" operator="notEqual">
      <formula>E25</formula>
    </cfRule>
  </conditionalFormatting>
  <conditionalFormatting sqref="K27">
    <cfRule type="cellIs" dxfId="81" priority="32" operator="notEqual">
      <formula>D27</formula>
    </cfRule>
  </conditionalFormatting>
  <conditionalFormatting sqref="L27:P27">
    <cfRule type="cellIs" dxfId="80" priority="31" operator="notEqual">
      <formula>E27</formula>
    </cfRule>
  </conditionalFormatting>
  <conditionalFormatting sqref="K29">
    <cfRule type="cellIs" dxfId="79" priority="30" operator="notEqual">
      <formula>D29</formula>
    </cfRule>
  </conditionalFormatting>
  <conditionalFormatting sqref="L29:P29">
    <cfRule type="cellIs" dxfId="78" priority="29" operator="notEqual">
      <formula>E29</formula>
    </cfRule>
  </conditionalFormatting>
  <conditionalFormatting sqref="K31">
    <cfRule type="cellIs" dxfId="77" priority="28" operator="notEqual">
      <formula>D31</formula>
    </cfRule>
  </conditionalFormatting>
  <conditionalFormatting sqref="L31:P31">
    <cfRule type="cellIs" dxfId="76" priority="27" operator="notEqual">
      <formula>E31</formula>
    </cfRule>
  </conditionalFormatting>
  <conditionalFormatting sqref="K33">
    <cfRule type="cellIs" dxfId="75" priority="26" operator="notEqual">
      <formula>D33</formula>
    </cfRule>
  </conditionalFormatting>
  <conditionalFormatting sqref="L33:P33">
    <cfRule type="cellIs" dxfId="74" priority="25" operator="notEqual">
      <formula>E33</formula>
    </cfRule>
  </conditionalFormatting>
  <conditionalFormatting sqref="K35">
    <cfRule type="cellIs" dxfId="73" priority="24" operator="notEqual">
      <formula>D35</formula>
    </cfRule>
  </conditionalFormatting>
  <conditionalFormatting sqref="L35:P35">
    <cfRule type="cellIs" dxfId="72" priority="23" operator="notEqual">
      <formula>E35</formula>
    </cfRule>
  </conditionalFormatting>
  <conditionalFormatting sqref="K16">
    <cfRule type="cellIs" dxfId="71" priority="22" operator="notEqual">
      <formula>D16</formula>
    </cfRule>
  </conditionalFormatting>
  <conditionalFormatting sqref="L16:P16">
    <cfRule type="cellIs" dxfId="70" priority="21" operator="notEqual">
      <formula>E16</formula>
    </cfRule>
  </conditionalFormatting>
  <conditionalFormatting sqref="K18">
    <cfRule type="cellIs" dxfId="69" priority="20" operator="notEqual">
      <formula>D18</formula>
    </cfRule>
  </conditionalFormatting>
  <conditionalFormatting sqref="L18:P18">
    <cfRule type="cellIs" dxfId="68" priority="19" operator="notEqual">
      <formula>E18</formula>
    </cfRule>
  </conditionalFormatting>
  <conditionalFormatting sqref="K20">
    <cfRule type="cellIs" dxfId="67" priority="18" operator="notEqual">
      <formula>D20</formula>
    </cfRule>
  </conditionalFormatting>
  <conditionalFormatting sqref="L20:P20">
    <cfRule type="cellIs" dxfId="66" priority="17" operator="notEqual">
      <formula>E20</formula>
    </cfRule>
  </conditionalFormatting>
  <conditionalFormatting sqref="K22">
    <cfRule type="cellIs" dxfId="65" priority="16" operator="notEqual">
      <formula>D22</formula>
    </cfRule>
  </conditionalFormatting>
  <conditionalFormatting sqref="L22:P22">
    <cfRule type="cellIs" dxfId="64" priority="15" operator="notEqual">
      <formula>E22</formula>
    </cfRule>
  </conditionalFormatting>
  <conditionalFormatting sqref="K24">
    <cfRule type="cellIs" dxfId="63" priority="14" operator="notEqual">
      <formula>D24</formula>
    </cfRule>
  </conditionalFormatting>
  <conditionalFormatting sqref="L24:P24">
    <cfRule type="cellIs" dxfId="62" priority="13" operator="notEqual">
      <formula>E24</formula>
    </cfRule>
  </conditionalFormatting>
  <conditionalFormatting sqref="K26">
    <cfRule type="cellIs" dxfId="61" priority="12" operator="notEqual">
      <formula>D26</formula>
    </cfRule>
  </conditionalFormatting>
  <conditionalFormatting sqref="L26:P26">
    <cfRule type="cellIs" dxfId="60" priority="11" operator="notEqual">
      <formula>E26</formula>
    </cfRule>
  </conditionalFormatting>
  <conditionalFormatting sqref="K28">
    <cfRule type="cellIs" dxfId="59" priority="10" operator="notEqual">
      <formula>D28</formula>
    </cfRule>
  </conditionalFormatting>
  <conditionalFormatting sqref="L28:P28">
    <cfRule type="cellIs" dxfId="58" priority="9" operator="notEqual">
      <formula>E28</formula>
    </cfRule>
  </conditionalFormatting>
  <conditionalFormatting sqref="K30">
    <cfRule type="cellIs" dxfId="57" priority="8" operator="notEqual">
      <formula>D30</formula>
    </cfRule>
  </conditionalFormatting>
  <conditionalFormatting sqref="L30:P30">
    <cfRule type="cellIs" dxfId="56" priority="7" operator="notEqual">
      <formula>E30</formula>
    </cfRule>
  </conditionalFormatting>
  <conditionalFormatting sqref="K32">
    <cfRule type="cellIs" dxfId="55" priority="6" operator="notEqual">
      <formula>D32</formula>
    </cfRule>
  </conditionalFormatting>
  <conditionalFormatting sqref="L32:P32">
    <cfRule type="cellIs" dxfId="54" priority="5" operator="notEqual">
      <formula>E32</formula>
    </cfRule>
  </conditionalFormatting>
  <conditionalFormatting sqref="K34">
    <cfRule type="cellIs" dxfId="53" priority="4" operator="notEqual">
      <formula>D34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B2:P39"/>
  <sheetViews>
    <sheetView topLeftCell="A10" zoomScale="70" zoomScaleNormal="70" workbookViewId="0">
      <selection activeCell="H20" sqref="H20"/>
    </sheetView>
  </sheetViews>
  <sheetFormatPr baseColWidth="10" defaultRowHeight="15" x14ac:dyDescent="0.25"/>
  <cols>
    <col min="1" max="1" width="4.7109375" customWidth="1"/>
    <col min="2" max="9" width="15.7109375" customWidth="1"/>
    <col min="11" max="16" width="11.42578125" hidden="1" customWidth="1"/>
  </cols>
  <sheetData>
    <row r="2" spans="2:16" ht="21" x14ac:dyDescent="0.25">
      <c r="B2" s="61" t="str">
        <f>"PROGRAMA DE OPERACIÓN DEL SERVICIO ("&amp;B7&amp;" - "&amp;C7&amp;")"</f>
        <v>PROGRAMA DE OPERACIÓN DEL SERVICIO (4 - Regreso)</v>
      </c>
      <c r="C2" s="61"/>
      <c r="D2" s="61"/>
      <c r="E2" s="61"/>
      <c r="F2" s="61"/>
      <c r="G2" s="61"/>
      <c r="H2" s="61"/>
      <c r="I2" s="61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1"/>
    </row>
    <row r="7" spans="2:16" x14ac:dyDescent="0.25">
      <c r="B7" s="3">
        <v>4</v>
      </c>
      <c r="C7" s="3" t="s">
        <v>39</v>
      </c>
      <c r="D7" s="3" t="s">
        <v>76</v>
      </c>
      <c r="E7" s="3" t="s">
        <v>75</v>
      </c>
      <c r="F7" s="3" t="str">
        <f>+'4-I'!F7</f>
        <v>Elecciones</v>
      </c>
      <c r="G7" s="31"/>
    </row>
    <row r="9" spans="2:16" s="1" customFormat="1" x14ac:dyDescent="0.25">
      <c r="B9" s="1" t="s">
        <v>6</v>
      </c>
    </row>
    <row r="11" spans="2:16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  <c r="K11" s="63" t="s">
        <v>9</v>
      </c>
      <c r="L11" s="63"/>
      <c r="M11" s="63" t="s">
        <v>10</v>
      </c>
      <c r="N11" s="63"/>
      <c r="O11" s="63" t="s">
        <v>11</v>
      </c>
      <c r="P11" s="63"/>
    </row>
    <row r="12" spans="2:16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  <c r="K12" s="4" t="s">
        <v>12</v>
      </c>
      <c r="L12" s="4" t="s">
        <v>13</v>
      </c>
      <c r="M12" s="4" t="s">
        <v>12</v>
      </c>
      <c r="N12" s="4" t="s">
        <v>13</v>
      </c>
      <c r="O12" s="4" t="s">
        <v>12</v>
      </c>
      <c r="P12" s="4" t="s">
        <v>13</v>
      </c>
    </row>
    <row r="13" spans="2:16" ht="15.75" customHeight="1" x14ac:dyDescent="0.25">
      <c r="B13" s="32">
        <v>0</v>
      </c>
      <c r="C13" s="30" t="s">
        <v>14</v>
      </c>
      <c r="D13" s="33"/>
      <c r="E13" s="36"/>
      <c r="F13" s="33"/>
      <c r="G13" s="33"/>
      <c r="H13" s="33"/>
      <c r="I13" s="33"/>
      <c r="K13" s="33" t="s">
        <v>77</v>
      </c>
      <c r="L13" s="33"/>
      <c r="M13" s="33" t="s">
        <v>77</v>
      </c>
      <c r="N13" s="33"/>
      <c r="O13" s="33" t="s">
        <v>77</v>
      </c>
      <c r="P13" s="33"/>
    </row>
    <row r="14" spans="2:16" ht="15.75" x14ac:dyDescent="0.25">
      <c r="B14" s="5">
        <v>1</v>
      </c>
      <c r="C14" s="29" t="s">
        <v>15</v>
      </c>
      <c r="D14" s="34"/>
      <c r="E14" s="34"/>
      <c r="F14" s="34"/>
      <c r="G14" s="34"/>
      <c r="H14" s="34"/>
      <c r="I14" s="34"/>
      <c r="K14" s="34" t="s">
        <v>77</v>
      </c>
      <c r="L14" s="34"/>
      <c r="M14" s="34" t="s">
        <v>77</v>
      </c>
      <c r="N14" s="34"/>
      <c r="O14" s="34" t="s">
        <v>77</v>
      </c>
      <c r="P14" s="34"/>
    </row>
    <row r="15" spans="2:16" ht="15.75" x14ac:dyDescent="0.25">
      <c r="B15" s="32">
        <v>2</v>
      </c>
      <c r="C15" s="30" t="s">
        <v>16</v>
      </c>
      <c r="D15" s="33"/>
      <c r="E15" s="33"/>
      <c r="F15" s="33"/>
      <c r="G15" s="33"/>
      <c r="H15" s="33"/>
      <c r="I15" s="33"/>
      <c r="K15" s="33" t="s">
        <v>77</v>
      </c>
      <c r="L15" s="33"/>
      <c r="M15" s="33" t="s">
        <v>77</v>
      </c>
      <c r="N15" s="33"/>
      <c r="O15" s="33" t="s">
        <v>77</v>
      </c>
      <c r="P15" s="33"/>
    </row>
    <row r="16" spans="2:16" ht="15.75" x14ac:dyDescent="0.25">
      <c r="B16" s="5">
        <v>3</v>
      </c>
      <c r="C16" s="29" t="s">
        <v>17</v>
      </c>
      <c r="D16" s="34"/>
      <c r="E16" s="34"/>
      <c r="F16" s="34"/>
      <c r="G16" s="34"/>
      <c r="H16" s="34"/>
      <c r="I16" s="34"/>
      <c r="K16" s="34" t="s">
        <v>77</v>
      </c>
      <c r="L16" s="34"/>
      <c r="M16" s="34" t="s">
        <v>77</v>
      </c>
      <c r="N16" s="34"/>
      <c r="O16" s="34" t="s">
        <v>77</v>
      </c>
      <c r="P16" s="34"/>
    </row>
    <row r="17" spans="2:16" ht="15.75" x14ac:dyDescent="0.25">
      <c r="B17" s="32">
        <v>4</v>
      </c>
      <c r="C17" s="30" t="s">
        <v>18</v>
      </c>
      <c r="D17" s="33"/>
      <c r="E17" s="33"/>
      <c r="F17" s="33"/>
      <c r="G17" s="33"/>
      <c r="H17" s="33"/>
      <c r="I17" s="33"/>
      <c r="K17" s="33" t="s">
        <v>77</v>
      </c>
      <c r="L17" s="33"/>
      <c r="M17" s="33" t="s">
        <v>77</v>
      </c>
      <c r="N17" s="33"/>
      <c r="O17" s="33" t="s">
        <v>77</v>
      </c>
      <c r="P17" s="33"/>
    </row>
    <row r="18" spans="2:16" ht="15.75" x14ac:dyDescent="0.25">
      <c r="B18" s="5">
        <v>5</v>
      </c>
      <c r="C18" s="29" t="s">
        <v>19</v>
      </c>
      <c r="D18" s="34"/>
      <c r="E18" s="34"/>
      <c r="F18" s="34"/>
      <c r="G18" s="34"/>
      <c r="H18" s="34"/>
      <c r="I18" s="34"/>
      <c r="K18" s="34" t="s">
        <v>77</v>
      </c>
      <c r="L18" s="34"/>
      <c r="M18" s="34" t="s">
        <v>77</v>
      </c>
      <c r="N18" s="34"/>
      <c r="O18" s="34" t="s">
        <v>77</v>
      </c>
      <c r="P18" s="34"/>
    </row>
    <row r="19" spans="2:16" ht="15.75" x14ac:dyDescent="0.25">
      <c r="B19" s="32">
        <v>6</v>
      </c>
      <c r="C19" s="30" t="s">
        <v>20</v>
      </c>
      <c r="D19" s="33"/>
      <c r="E19" s="33"/>
      <c r="F19" s="33"/>
      <c r="G19" s="33"/>
      <c r="H19" s="33"/>
      <c r="I19" s="33"/>
      <c r="K19" s="33" t="s">
        <v>77</v>
      </c>
      <c r="L19" s="33"/>
      <c r="M19" s="33" t="s">
        <v>77</v>
      </c>
      <c r="N19" s="33"/>
      <c r="O19" s="33" t="s">
        <v>77</v>
      </c>
      <c r="P19" s="33"/>
    </row>
    <row r="20" spans="2:16" ht="15.75" x14ac:dyDescent="0.25">
      <c r="B20" s="5">
        <v>7</v>
      </c>
      <c r="C20" s="29" t="s">
        <v>21</v>
      </c>
      <c r="D20" s="34"/>
      <c r="E20" s="34"/>
      <c r="F20" s="34"/>
      <c r="G20" s="34"/>
      <c r="H20" s="34" t="str">
        <f t="shared" ref="H20" si="0">IF(OR(I20="-",I20=0),"",IF(AND(I20&gt;=1,I20&lt;=2,F20&gt;=18),"baja",IF(AND(I20&gt;1,I20&lt;=2,F20&gt;=10,F20&lt;18),"media",IF(AND(I20&gt;=2,F20&lt;=9),"alta",""))))</f>
        <v/>
      </c>
      <c r="I20" s="34"/>
      <c r="K20" s="34" t="s">
        <v>67</v>
      </c>
      <c r="L20" s="34">
        <v>1</v>
      </c>
      <c r="M20" s="34" t="s">
        <v>77</v>
      </c>
      <c r="N20" s="34"/>
      <c r="O20" s="34" t="s">
        <v>77</v>
      </c>
      <c r="P20" s="34"/>
    </row>
    <row r="21" spans="2:16" ht="15.75" x14ac:dyDescent="0.25">
      <c r="B21" s="32">
        <v>8</v>
      </c>
      <c r="C21" s="30" t="s">
        <v>22</v>
      </c>
      <c r="D21" s="33"/>
      <c r="E21" s="33"/>
      <c r="F21" s="33"/>
      <c r="G21" s="33"/>
      <c r="H21" s="33"/>
      <c r="I21" s="33"/>
      <c r="K21" s="33" t="s">
        <v>67</v>
      </c>
      <c r="L21" s="33">
        <v>2</v>
      </c>
      <c r="M21" s="33" t="s">
        <v>77</v>
      </c>
      <c r="N21" s="33"/>
      <c r="O21" s="33" t="s">
        <v>77</v>
      </c>
      <c r="P21" s="33"/>
    </row>
    <row r="22" spans="2:16" ht="15.75" x14ac:dyDescent="0.25">
      <c r="B22" s="5">
        <v>9</v>
      </c>
      <c r="C22" s="29" t="s">
        <v>23</v>
      </c>
      <c r="D22" s="34"/>
      <c r="E22" s="34"/>
      <c r="F22" s="34"/>
      <c r="G22" s="34"/>
      <c r="H22" s="34" t="s">
        <v>66</v>
      </c>
      <c r="I22" s="34">
        <v>1</v>
      </c>
      <c r="K22" s="34" t="s">
        <v>67</v>
      </c>
      <c r="L22" s="34">
        <v>2</v>
      </c>
      <c r="M22" s="34" t="s">
        <v>66</v>
      </c>
      <c r="N22" s="34">
        <v>1</v>
      </c>
      <c r="O22" s="34" t="s">
        <v>77</v>
      </c>
      <c r="P22" s="34"/>
    </row>
    <row r="23" spans="2:16" ht="15.75" x14ac:dyDescent="0.25">
      <c r="B23" s="32">
        <v>10</v>
      </c>
      <c r="C23" s="30" t="s">
        <v>24</v>
      </c>
      <c r="D23" s="33"/>
      <c r="E23" s="33"/>
      <c r="F23" s="33"/>
      <c r="G23" s="33"/>
      <c r="H23" s="33" t="s">
        <v>67</v>
      </c>
      <c r="I23" s="33">
        <v>1</v>
      </c>
      <c r="K23" s="33" t="s">
        <v>68</v>
      </c>
      <c r="L23" s="33">
        <v>2</v>
      </c>
      <c r="M23" s="33" t="s">
        <v>67</v>
      </c>
      <c r="N23" s="33">
        <v>2</v>
      </c>
      <c r="O23" s="33" t="s">
        <v>66</v>
      </c>
      <c r="P23" s="33">
        <v>1</v>
      </c>
    </row>
    <row r="24" spans="2:16" ht="15.75" x14ac:dyDescent="0.25">
      <c r="B24" s="5">
        <v>11</v>
      </c>
      <c r="C24" s="29" t="s">
        <v>25</v>
      </c>
      <c r="D24" s="34"/>
      <c r="E24" s="34"/>
      <c r="F24" s="34"/>
      <c r="G24" s="34"/>
      <c r="H24" s="34"/>
      <c r="I24" s="34"/>
      <c r="K24" s="34" t="s">
        <v>68</v>
      </c>
      <c r="L24" s="34">
        <v>2</v>
      </c>
      <c r="M24" s="34" t="s">
        <v>67</v>
      </c>
      <c r="N24" s="34">
        <v>2</v>
      </c>
      <c r="O24" s="34" t="s">
        <v>66</v>
      </c>
      <c r="P24" s="34">
        <v>1</v>
      </c>
    </row>
    <row r="25" spans="2:16" ht="15.75" x14ac:dyDescent="0.25">
      <c r="B25" s="32">
        <v>12</v>
      </c>
      <c r="C25" s="30" t="s">
        <v>26</v>
      </c>
      <c r="D25" s="33"/>
      <c r="E25" s="33"/>
      <c r="F25" s="33"/>
      <c r="G25" s="33"/>
      <c r="H25" s="33" t="s">
        <v>67</v>
      </c>
      <c r="I25" s="33">
        <v>1</v>
      </c>
      <c r="K25" s="33" t="s">
        <v>68</v>
      </c>
      <c r="L25" s="33">
        <v>2</v>
      </c>
      <c r="M25" s="33" t="s">
        <v>67</v>
      </c>
      <c r="N25" s="33">
        <v>2</v>
      </c>
      <c r="O25" s="33" t="s">
        <v>67</v>
      </c>
      <c r="P25" s="33">
        <v>1</v>
      </c>
    </row>
    <row r="26" spans="2:16" ht="15.75" x14ac:dyDescent="0.25">
      <c r="B26" s="5">
        <v>13</v>
      </c>
      <c r="C26" s="29" t="s">
        <v>27</v>
      </c>
      <c r="D26" s="34"/>
      <c r="E26" s="34"/>
      <c r="F26" s="34"/>
      <c r="G26" s="34"/>
      <c r="H26" s="34" t="s">
        <v>67</v>
      </c>
      <c r="I26" s="34">
        <v>1</v>
      </c>
      <c r="K26" s="34" t="s">
        <v>68</v>
      </c>
      <c r="L26" s="34">
        <v>2</v>
      </c>
      <c r="M26" s="34" t="s">
        <v>68</v>
      </c>
      <c r="N26" s="34">
        <v>2</v>
      </c>
      <c r="O26" s="34" t="s">
        <v>67</v>
      </c>
      <c r="P26" s="34">
        <v>1</v>
      </c>
    </row>
    <row r="27" spans="2:16" ht="15.75" x14ac:dyDescent="0.25">
      <c r="B27" s="32">
        <v>14</v>
      </c>
      <c r="C27" s="30" t="s">
        <v>28</v>
      </c>
      <c r="D27" s="33"/>
      <c r="E27" s="33"/>
      <c r="F27" s="33"/>
      <c r="G27" s="33"/>
      <c r="H27" s="33" t="s">
        <v>68</v>
      </c>
      <c r="I27" s="33">
        <v>1</v>
      </c>
      <c r="K27" s="33" t="s">
        <v>68</v>
      </c>
      <c r="L27" s="33">
        <v>2</v>
      </c>
      <c r="M27" s="33" t="s">
        <v>68</v>
      </c>
      <c r="N27" s="33">
        <v>2</v>
      </c>
      <c r="O27" s="33" t="s">
        <v>68</v>
      </c>
      <c r="P27" s="33">
        <v>1</v>
      </c>
    </row>
    <row r="28" spans="2:16" ht="15.75" x14ac:dyDescent="0.25">
      <c r="B28" s="5">
        <v>15</v>
      </c>
      <c r="C28" s="29" t="s">
        <v>29</v>
      </c>
      <c r="D28" s="34"/>
      <c r="E28" s="34"/>
      <c r="F28" s="34"/>
      <c r="G28" s="34"/>
      <c r="H28" s="34"/>
      <c r="I28" s="34"/>
      <c r="K28" s="34" t="s">
        <v>68</v>
      </c>
      <c r="L28" s="34">
        <v>2</v>
      </c>
      <c r="M28" s="34" t="s">
        <v>68</v>
      </c>
      <c r="N28" s="34">
        <v>2</v>
      </c>
      <c r="O28" s="34" t="s">
        <v>68</v>
      </c>
      <c r="P28" s="34">
        <v>1</v>
      </c>
    </row>
    <row r="29" spans="2:16" ht="15.75" x14ac:dyDescent="0.25">
      <c r="B29" s="32">
        <v>16</v>
      </c>
      <c r="C29" s="30" t="s">
        <v>30</v>
      </c>
      <c r="D29" s="33"/>
      <c r="E29" s="33"/>
      <c r="F29" s="33"/>
      <c r="G29" s="33"/>
      <c r="H29" s="33" t="s">
        <v>68</v>
      </c>
      <c r="I29" s="33">
        <v>1</v>
      </c>
      <c r="K29" s="33" t="s">
        <v>68</v>
      </c>
      <c r="L29" s="33">
        <v>2</v>
      </c>
      <c r="M29" s="33" t="s">
        <v>68</v>
      </c>
      <c r="N29" s="33">
        <v>2</v>
      </c>
      <c r="O29" s="33" t="s">
        <v>66</v>
      </c>
      <c r="P29" s="33">
        <v>1</v>
      </c>
    </row>
    <row r="30" spans="2:16" ht="15.75" x14ac:dyDescent="0.25">
      <c r="B30" s="5">
        <v>17</v>
      </c>
      <c r="C30" s="29" t="s">
        <v>31</v>
      </c>
      <c r="D30" s="34"/>
      <c r="E30" s="34"/>
      <c r="F30" s="34"/>
      <c r="G30" s="34"/>
      <c r="H30" s="34" t="s">
        <v>66</v>
      </c>
      <c r="I30" s="34">
        <v>1</v>
      </c>
      <c r="K30" s="34" t="s">
        <v>68</v>
      </c>
      <c r="L30" s="34">
        <v>2</v>
      </c>
      <c r="M30" s="34" t="s">
        <v>66</v>
      </c>
      <c r="N30" s="34">
        <v>2</v>
      </c>
      <c r="O30" s="34" t="s">
        <v>66</v>
      </c>
      <c r="P30" s="34">
        <v>1</v>
      </c>
    </row>
    <row r="31" spans="2:16" ht="15.75" x14ac:dyDescent="0.25">
      <c r="B31" s="32">
        <v>18</v>
      </c>
      <c r="C31" s="30" t="s">
        <v>32</v>
      </c>
      <c r="D31" s="33"/>
      <c r="E31" s="33"/>
      <c r="F31" s="33"/>
      <c r="G31" s="33"/>
      <c r="H31" s="33"/>
      <c r="I31" s="33"/>
      <c r="K31" s="33" t="s">
        <v>66</v>
      </c>
      <c r="L31" s="33">
        <v>2</v>
      </c>
      <c r="M31" s="33" t="s">
        <v>66</v>
      </c>
      <c r="N31" s="33">
        <v>2</v>
      </c>
      <c r="O31" s="33" t="s">
        <v>66</v>
      </c>
      <c r="P31" s="33">
        <v>0</v>
      </c>
    </row>
    <row r="32" spans="2:16" ht="15.75" x14ac:dyDescent="0.25">
      <c r="B32" s="5">
        <v>19</v>
      </c>
      <c r="C32" s="29" t="s">
        <v>33</v>
      </c>
      <c r="D32" s="34"/>
      <c r="E32" s="34"/>
      <c r="F32" s="34"/>
      <c r="G32" s="34"/>
      <c r="H32" s="34"/>
      <c r="I32" s="34"/>
      <c r="K32" s="34" t="s">
        <v>66</v>
      </c>
      <c r="L32" s="34">
        <v>2</v>
      </c>
      <c r="M32" s="34" t="s">
        <v>77</v>
      </c>
      <c r="N32" s="34"/>
      <c r="O32" s="34" t="s">
        <v>77</v>
      </c>
      <c r="P32" s="34"/>
    </row>
    <row r="33" spans="2:16" ht="15.75" x14ac:dyDescent="0.25">
      <c r="B33" s="32">
        <v>20</v>
      </c>
      <c r="C33" s="30" t="s">
        <v>34</v>
      </c>
      <c r="D33" s="33"/>
      <c r="E33" s="33"/>
      <c r="F33" s="33"/>
      <c r="G33" s="33"/>
      <c r="H33" s="33"/>
      <c r="I33" s="33"/>
      <c r="K33" s="33" t="s">
        <v>77</v>
      </c>
      <c r="L33" s="33"/>
      <c r="M33" s="33" t="s">
        <v>77</v>
      </c>
      <c r="N33" s="33"/>
      <c r="O33" s="33" t="s">
        <v>77</v>
      </c>
      <c r="P33" s="33"/>
    </row>
    <row r="34" spans="2:16" ht="15.75" x14ac:dyDescent="0.25">
      <c r="B34" s="5">
        <v>21</v>
      </c>
      <c r="C34" s="29" t="s">
        <v>35</v>
      </c>
      <c r="D34" s="34"/>
      <c r="E34" s="34"/>
      <c r="F34" s="34"/>
      <c r="G34" s="34"/>
      <c r="H34" s="34"/>
      <c r="I34" s="34"/>
      <c r="K34" s="34" t="s">
        <v>77</v>
      </c>
      <c r="L34" s="34"/>
      <c r="M34" s="34" t="s">
        <v>77</v>
      </c>
      <c r="N34" s="34"/>
      <c r="O34" s="34" t="s">
        <v>77</v>
      </c>
      <c r="P34" s="34"/>
    </row>
    <row r="35" spans="2:16" ht="15.75" x14ac:dyDescent="0.25">
      <c r="B35" s="32">
        <v>22</v>
      </c>
      <c r="C35" s="30" t="s">
        <v>36</v>
      </c>
      <c r="D35" s="33"/>
      <c r="E35" s="33"/>
      <c r="F35" s="33" t="str">
        <f t="shared" ref="F35:H36" si="1">IF(OR(G35="-",G35=0),"",IF(AND(G35&gt;=1,G35&lt;=2,D35&gt;=18),"baja",IF(AND(G35&gt;1,G35&lt;=2,D35&gt;=10,D35&lt;18),"media",IF(AND(G35&gt;=2,D35&lt;=9),"alta",""))))</f>
        <v/>
      </c>
      <c r="G35" s="33"/>
      <c r="H35" s="33" t="str">
        <f t="shared" si="1"/>
        <v/>
      </c>
      <c r="I35" s="33"/>
      <c r="K35" s="33" t="s">
        <v>77</v>
      </c>
      <c r="L35" s="33"/>
      <c r="M35" s="33" t="s">
        <v>77</v>
      </c>
      <c r="N35" s="33"/>
      <c r="O35" s="33" t="s">
        <v>77</v>
      </c>
      <c r="P35" s="33"/>
    </row>
    <row r="36" spans="2:16" ht="15.75" x14ac:dyDescent="0.25">
      <c r="B36" s="5">
        <v>23</v>
      </c>
      <c r="C36" s="29" t="s">
        <v>37</v>
      </c>
      <c r="D36" s="34"/>
      <c r="E36" s="34"/>
      <c r="F36" s="34" t="str">
        <f t="shared" si="1"/>
        <v/>
      </c>
      <c r="G36" s="34"/>
      <c r="H36" s="34" t="str">
        <f t="shared" si="1"/>
        <v/>
      </c>
      <c r="I36" s="34"/>
      <c r="K36" s="34" t="s">
        <v>77</v>
      </c>
      <c r="L36" s="34"/>
      <c r="M36" s="34" t="s">
        <v>77</v>
      </c>
      <c r="N36" s="34"/>
      <c r="O36" s="34" t="s">
        <v>77</v>
      </c>
      <c r="P36" s="34"/>
    </row>
    <row r="37" spans="2:16" ht="15.75" x14ac:dyDescent="0.25">
      <c r="B37" s="32" t="s">
        <v>38</v>
      </c>
      <c r="C37" s="30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7</v>
      </c>
      <c r="K37" s="6"/>
      <c r="L37" s="6">
        <f>+IF(SUM(L13:L36)=0,"",SUM(L13:L36))</f>
        <v>25</v>
      </c>
      <c r="M37" s="6"/>
      <c r="N37" s="6">
        <f>+IF(SUM(N13:N36)=0,"",SUM(N13:N36))</f>
        <v>19</v>
      </c>
      <c r="O37" s="6"/>
      <c r="P37" s="6">
        <f>+IF(SUM(P13:P36)=0,"",SUM(P13:P36))</f>
        <v>8</v>
      </c>
    </row>
    <row r="38" spans="2:16" x14ac:dyDescent="0.25">
      <c r="B38" s="1"/>
      <c r="E38" s="35"/>
      <c r="F38" s="35"/>
      <c r="G38" s="35"/>
      <c r="H38" s="35"/>
      <c r="I38" s="35"/>
    </row>
    <row r="39" spans="2:16" x14ac:dyDescent="0.25">
      <c r="E39" s="35"/>
      <c r="F39" s="35"/>
      <c r="G39" s="35"/>
      <c r="H39" s="35"/>
      <c r="I39" s="35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D7">
    <cfRule type="expression" dxfId="52" priority="53">
      <formula>D7=""</formula>
    </cfRule>
  </conditionalFormatting>
  <conditionalFormatting sqref="E7">
    <cfRule type="expression" dxfId="51" priority="52">
      <formula>E7=""</formula>
    </cfRule>
  </conditionalFormatting>
  <conditionalFormatting sqref="C7">
    <cfRule type="expression" dxfId="50" priority="51">
      <formula>C7=""</formula>
    </cfRule>
  </conditionalFormatting>
  <conditionalFormatting sqref="B7">
    <cfRule type="expression" dxfId="49" priority="50">
      <formula>B7=""</formula>
    </cfRule>
  </conditionalFormatting>
  <conditionalFormatting sqref="F7">
    <cfRule type="expression" dxfId="48" priority="49">
      <formula>F7=""</formula>
    </cfRule>
  </conditionalFormatting>
  <conditionalFormatting sqref="L34:P34">
    <cfRule type="cellIs" dxfId="47" priority="3" operator="notEqual">
      <formula>E34</formula>
    </cfRule>
  </conditionalFormatting>
  <conditionalFormatting sqref="K13">
    <cfRule type="cellIs" dxfId="46" priority="48" operator="notEqual">
      <formula>D13</formula>
    </cfRule>
  </conditionalFormatting>
  <conditionalFormatting sqref="L13:P13">
    <cfRule type="cellIs" dxfId="45" priority="47" operator="notEqual">
      <formula>E13</formula>
    </cfRule>
  </conditionalFormatting>
  <conditionalFormatting sqref="K14">
    <cfRule type="cellIs" dxfId="44" priority="46" operator="notEqual">
      <formula>D14</formula>
    </cfRule>
  </conditionalFormatting>
  <conditionalFormatting sqref="L14:P14">
    <cfRule type="cellIs" dxfId="43" priority="45" operator="notEqual">
      <formula>E14</formula>
    </cfRule>
  </conditionalFormatting>
  <conditionalFormatting sqref="K15">
    <cfRule type="cellIs" dxfId="42" priority="44" operator="notEqual">
      <formula>D15</formula>
    </cfRule>
  </conditionalFormatting>
  <conditionalFormatting sqref="L15:P15">
    <cfRule type="cellIs" dxfId="41" priority="43" operator="notEqual">
      <formula>E15</formula>
    </cfRule>
  </conditionalFormatting>
  <conditionalFormatting sqref="K17">
    <cfRule type="cellIs" dxfId="40" priority="42" operator="notEqual">
      <formula>D17</formula>
    </cfRule>
  </conditionalFormatting>
  <conditionalFormatting sqref="L17:P17">
    <cfRule type="cellIs" dxfId="39" priority="41" operator="notEqual">
      <formula>E17</formula>
    </cfRule>
  </conditionalFormatting>
  <conditionalFormatting sqref="K19">
    <cfRule type="cellIs" dxfId="38" priority="40" operator="notEqual">
      <formula>D19</formula>
    </cfRule>
  </conditionalFormatting>
  <conditionalFormatting sqref="L19:P19">
    <cfRule type="cellIs" dxfId="37" priority="39" operator="notEqual">
      <formula>E19</formula>
    </cfRule>
  </conditionalFormatting>
  <conditionalFormatting sqref="K21">
    <cfRule type="cellIs" dxfId="36" priority="38" operator="notEqual">
      <formula>D21</formula>
    </cfRule>
  </conditionalFormatting>
  <conditionalFormatting sqref="L21:P21">
    <cfRule type="cellIs" dxfId="35" priority="37" operator="notEqual">
      <formula>E21</formula>
    </cfRule>
  </conditionalFormatting>
  <conditionalFormatting sqref="K23">
    <cfRule type="cellIs" dxfId="34" priority="36" operator="notEqual">
      <formula>D23</formula>
    </cfRule>
  </conditionalFormatting>
  <conditionalFormatting sqref="L23:P23">
    <cfRule type="cellIs" dxfId="33" priority="35" operator="notEqual">
      <formula>E23</formula>
    </cfRule>
  </conditionalFormatting>
  <conditionalFormatting sqref="K25">
    <cfRule type="cellIs" dxfId="32" priority="34" operator="notEqual">
      <formula>D25</formula>
    </cfRule>
  </conditionalFormatting>
  <conditionalFormatting sqref="L25:P25">
    <cfRule type="cellIs" dxfId="31" priority="33" operator="notEqual">
      <formula>E25</formula>
    </cfRule>
  </conditionalFormatting>
  <conditionalFormatting sqref="K27">
    <cfRule type="cellIs" dxfId="30" priority="32" operator="notEqual">
      <formula>D27</formula>
    </cfRule>
  </conditionalFormatting>
  <conditionalFormatting sqref="L27:P27">
    <cfRule type="cellIs" dxfId="29" priority="31" operator="notEqual">
      <formula>E27</formula>
    </cfRule>
  </conditionalFormatting>
  <conditionalFormatting sqref="K29">
    <cfRule type="cellIs" dxfId="28" priority="30" operator="notEqual">
      <formula>D29</formula>
    </cfRule>
  </conditionalFormatting>
  <conditionalFormatting sqref="L29:P29">
    <cfRule type="cellIs" dxfId="27" priority="29" operator="notEqual">
      <formula>E29</formula>
    </cfRule>
  </conditionalFormatting>
  <conditionalFormatting sqref="K31">
    <cfRule type="cellIs" dxfId="26" priority="28" operator="notEqual">
      <formula>D31</formula>
    </cfRule>
  </conditionalFormatting>
  <conditionalFormatting sqref="L31:P31">
    <cfRule type="cellIs" dxfId="25" priority="27" operator="notEqual">
      <formula>E31</formula>
    </cfRule>
  </conditionalFormatting>
  <conditionalFormatting sqref="K33">
    <cfRule type="cellIs" dxfId="24" priority="26" operator="notEqual">
      <formula>D33</formula>
    </cfRule>
  </conditionalFormatting>
  <conditionalFormatting sqref="L33:P33">
    <cfRule type="cellIs" dxfId="23" priority="25" operator="notEqual">
      <formula>E33</formula>
    </cfRule>
  </conditionalFormatting>
  <conditionalFormatting sqref="K35">
    <cfRule type="cellIs" dxfId="22" priority="24" operator="notEqual">
      <formula>D35</formula>
    </cfRule>
  </conditionalFormatting>
  <conditionalFormatting sqref="L35:P35">
    <cfRule type="cellIs" dxfId="21" priority="23" operator="notEqual">
      <formula>E35</formula>
    </cfRule>
  </conditionalFormatting>
  <conditionalFormatting sqref="K16">
    <cfRule type="cellIs" dxfId="20" priority="22" operator="notEqual">
      <formula>D16</formula>
    </cfRule>
  </conditionalFormatting>
  <conditionalFormatting sqref="L16:P16">
    <cfRule type="cellIs" dxfId="19" priority="21" operator="notEqual">
      <formula>E16</formula>
    </cfRule>
  </conditionalFormatting>
  <conditionalFormatting sqref="K18">
    <cfRule type="cellIs" dxfId="18" priority="20" operator="notEqual">
      <formula>D18</formula>
    </cfRule>
  </conditionalFormatting>
  <conditionalFormatting sqref="L18:P18">
    <cfRule type="cellIs" dxfId="17" priority="19" operator="notEqual">
      <formula>E18</formula>
    </cfRule>
  </conditionalFormatting>
  <conditionalFormatting sqref="K20">
    <cfRule type="cellIs" dxfId="16" priority="18" operator="notEqual">
      <formula>D20</formula>
    </cfRule>
  </conditionalFormatting>
  <conditionalFormatting sqref="L20:P20">
    <cfRule type="cellIs" dxfId="15" priority="17" operator="notEqual">
      <formula>E20</formula>
    </cfRule>
  </conditionalFormatting>
  <conditionalFormatting sqref="K22">
    <cfRule type="cellIs" dxfId="14" priority="16" operator="notEqual">
      <formula>D22</formula>
    </cfRule>
  </conditionalFormatting>
  <conditionalFormatting sqref="L22:P22">
    <cfRule type="cellIs" dxfId="13" priority="15" operator="notEqual">
      <formula>E22</formula>
    </cfRule>
  </conditionalFormatting>
  <conditionalFormatting sqref="K24">
    <cfRule type="cellIs" dxfId="12" priority="14" operator="notEqual">
      <formula>D24</formula>
    </cfRule>
  </conditionalFormatting>
  <conditionalFormatting sqref="L24:P24">
    <cfRule type="cellIs" dxfId="11" priority="13" operator="notEqual">
      <formula>E24</formula>
    </cfRule>
  </conditionalFormatting>
  <conditionalFormatting sqref="K26">
    <cfRule type="cellIs" dxfId="10" priority="12" operator="notEqual">
      <formula>D26</formula>
    </cfRule>
  </conditionalFormatting>
  <conditionalFormatting sqref="L26:P26">
    <cfRule type="cellIs" dxfId="9" priority="11" operator="notEqual">
      <formula>E26</formula>
    </cfRule>
  </conditionalFormatting>
  <conditionalFormatting sqref="K28">
    <cfRule type="cellIs" dxfId="8" priority="10" operator="notEqual">
      <formula>D28</formula>
    </cfRule>
  </conditionalFormatting>
  <conditionalFormatting sqref="L28:P28">
    <cfRule type="cellIs" dxfId="7" priority="9" operator="notEqual">
      <formula>E28</formula>
    </cfRule>
  </conditionalFormatting>
  <conditionalFormatting sqref="K30">
    <cfRule type="cellIs" dxfId="6" priority="8" operator="notEqual">
      <formula>D30</formula>
    </cfRule>
  </conditionalFormatting>
  <conditionalFormatting sqref="L30:P30">
    <cfRule type="cellIs" dxfId="5" priority="7" operator="notEqual">
      <formula>E30</formula>
    </cfRule>
  </conditionalFormatting>
  <conditionalFormatting sqref="K32">
    <cfRule type="cellIs" dxfId="4" priority="6" operator="notEqual">
      <formula>D32</formula>
    </cfRule>
  </conditionalFormatting>
  <conditionalFormatting sqref="L32:P32">
    <cfRule type="cellIs" dxfId="3" priority="5" operator="notEqual">
      <formula>E32</formula>
    </cfRule>
  </conditionalFormatting>
  <conditionalFormatting sqref="K34">
    <cfRule type="cellIs" dxfId="2" priority="4" operator="notEqual">
      <formula>D34</formula>
    </cfRule>
  </conditionalFormatting>
  <conditionalFormatting sqref="L36:P36">
    <cfRule type="cellIs" dxfId="1" priority="1" operator="notEqual">
      <formula>E36</formula>
    </cfRule>
  </conditionalFormatting>
  <conditionalFormatting sqref="K36">
    <cfRule type="cellIs" dxfId="0" priority="2" operator="notEqual">
      <formula>D36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9</vt:i4>
      </vt:variant>
    </vt:vector>
  </HeadingPairs>
  <TitlesOfParts>
    <vt:vector size="17" baseType="lpstr">
      <vt:lpstr>TAPA</vt:lpstr>
      <vt:lpstr>Servicios</vt:lpstr>
      <vt:lpstr>2-I</vt:lpstr>
      <vt:lpstr>2-R</vt:lpstr>
      <vt:lpstr>3-I</vt:lpstr>
      <vt:lpstr>3-R</vt:lpstr>
      <vt:lpstr>4-I</vt:lpstr>
      <vt:lpstr>4-R</vt:lpstr>
      <vt:lpstr>'2-I'!Área_de_impresión</vt:lpstr>
      <vt:lpstr>'2-R'!Área_de_impresión</vt:lpstr>
      <vt:lpstr>'3-I'!Área_de_impresión</vt:lpstr>
      <vt:lpstr>'3-R'!Área_de_impresión</vt:lpstr>
      <vt:lpstr>'4-I'!Área_de_impresión</vt:lpstr>
      <vt:lpstr>'4-R'!Área_de_impresión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Mitchell Langley</cp:lastModifiedBy>
  <cp:lastPrinted>2019-12-09T03:57:00Z</cp:lastPrinted>
  <dcterms:created xsi:type="dcterms:W3CDTF">2017-06-13T19:17:56Z</dcterms:created>
  <dcterms:modified xsi:type="dcterms:W3CDTF">2021-06-11T16:52:44Z</dcterms:modified>
</cp:coreProperties>
</file>